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HOKURYU\Downloads\250304〆【確認依頼_34（火）〆】令和４年度財政状況資料集の作成について（２回目再出力後）\提出\"/>
    </mc:Choice>
  </mc:AlternateContent>
  <xr:revisionPtr revIDLastSave="0" documentId="13_ncr:1_{35A1D9EE-446E-4406-9DA6-F86BE435A415}" xr6:coauthVersionLast="43" xr6:coauthVersionMax="43" xr10:uidLastSave="{00000000-0000-0000-0000-000000000000}"/>
  <bookViews>
    <workbookView xWindow="-120" yWindow="-120" windowWidth="29040" windowHeight="15840"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alcChain>
</file>

<file path=xl/sharedStrings.xml><?xml version="1.0" encoding="utf-8"?>
<sst xmlns="http://schemas.openxmlformats.org/spreadsheetml/2006/main" count="1101" uniqueCount="605">
  <si>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</si>
  <si>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</si>
  <si>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</si>
  <si>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</si>
  <si>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</si>
  <si>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</si>
  <si>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</si>
  <si>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</si>
  <si>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</si>
  <si>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</si>
  <si>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</si>
  <si>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</si>
  <si>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</si>
  <si>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</si>
  <si>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</si>
  <si>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</si>
  <si>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</si>
  <si>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</si>
  <si>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</si>
  <si>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</si>
  <si>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</si>
  <si>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</si>
  <si>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</si>
  <si>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</si>
  <si>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</si>
  <si>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</si>
  <si>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</si>
  <si>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</si>
  <si>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</si>
  <si>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</si>
  <si>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</si>
  <si>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</si>
  <si>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</si>
  <si>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</si>
  <si>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</si>
  <si>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</si>
  <si>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</si>
  <si>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</si>
  <si>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</si>
  <si>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</si>
  <si>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</si>
  <si>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</si>
  <si>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</si>
  <si>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</si>
  <si>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</si>
  <si>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</si>
  <si>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</si>
  <si>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</si>
  <si>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</si>
  <si>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</si>
  <si>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</si>
  <si>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</si>
  <si>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</si>
  <si>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</si>
  <si>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</si>
  <si>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</si>
  <si>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</si>
  <si>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</si>
  <si>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</si>
  <si>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</si>
  <si>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</si>
  <si>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</si>
  <si>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</si>
  <si>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</si>
  <si>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</si>
  <si>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</si>
  <si>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</si>
  <si>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</si>
  <si>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</si>
  <si>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</si>
  <si>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</si>
  <si>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</si>
  <si>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</si>
  <si>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</si>
  <si>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</si>
  <si>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</si>
  <si>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</si>
  <si>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</si>
  <si>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</si>
  <si>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</si>
  <si>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</si>
  <si>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</si>
  <si>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</si>
  <si>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</si>
  <si>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</si>
  <si>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</si>
  <si>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</si>
  <si>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</si>
  <si>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</si>
  <si>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</si>
  <si>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</si>
  <si>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</si>
  <si>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</si>
  <si>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</si>
  <si>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</si>
  <si>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</si>
  <si>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</si>
  <si>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</si>
  <si>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</si>
  <si>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</si>
  <si>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</si>
  <si>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</si>
  <si>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</si>
  <si>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</si>
  <si>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</si>
  <si>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</si>
  <si>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</si>
  <si>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</si>
  <si>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</si>
  <si>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</si>
  <si>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</si>
  <si>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</si>
  <si>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</si>
  <si>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</si>
  <si>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</si>
  <si>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</si>
  <si>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</si>
  <si>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</si>
  <si>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</si>
  <si>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</si>
  <si>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</si>
  <si>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</si>
  <si>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</si>
  <si>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</si>
  <si>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</si>
  <si>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</si>
  <si>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</si>
  <si>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</si>
  <si>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</si>
  <si>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</si>
  <si>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</si>
  <si>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</si>
  <si>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</si>
  <si>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</si>
  <si>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</si>
  <si>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</si>
  <si>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</si>
  <si>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</si>
  <si>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</si>
  <si>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</si>
  <si>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</si>
  <si>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</si>
  <si>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</si>
  <si>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</si>
  <si>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</si>
  <si>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</si>
  <si>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</si>
  <si>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</si>
  <si>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</si>
  <si>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</si>
  <si>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</si>
  <si>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</si>
  <si>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</si>
  <si>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</si>
  <si>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</si>
  <si>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</si>
  <si>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</si>
  <si>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</si>
  <si>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</si>
  <si>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</si>
  <si>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</si>
  <si>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</si>
  <si>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</si>
  <si>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</si>
  <si>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</si>
  <si>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</si>
  <si>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</si>
  <si>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</si>
  <si>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</si>
  <si>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</si>
  <si>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</si>
  <si>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</si>
  <si>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</si>
  <si>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</si>
  <si>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</si>
  <si>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</si>
  <si>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</si>
  <si>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</si>
  <si>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</si>
  <si>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</si>
  <si>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</si>
  <si>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</si>
  <si>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</si>
  <si>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</si>
  <si>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</si>
  <si>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</si>
  <si>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</si>
  <si>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</si>
  <si>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</si>
  <si>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</si>
  <si>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</si>
  <si>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</si>
  <si>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</si>
  <si>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</si>
  <si>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</si>
  <si>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</si>
  <si>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</si>
  <si>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</si>
  <si>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</si>
  <si>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</si>
  <si>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</si>
  <si>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</si>
  <si>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</si>
  <si>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</si>
  <si>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</si>
  <si>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</si>
  <si>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</si>
  <si>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</si>
  <si>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</si>
  <si>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</si>
  <si>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</si>
  <si>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</si>
  <si>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</si>
  <si>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</si>
  <si>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</si>
  <si>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</si>
  <si>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</si>
  <si>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</si>
  <si>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</si>
  <si>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</si>
  <si>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北海道北竜町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</si>
  <si>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</si>
  <si>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</si>
  <si>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</si>
  <si>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</si>
  <si>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</si>
  <si>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</si>
  <si>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</si>
  <si>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</si>
  <si>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</si>
  <si>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</si>
  <si>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</si>
  <si>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</si>
  <si>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</si>
  <si>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</si>
  <si>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</si>
  <si>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</si>
  <si>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</si>
  <si>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</si>
  <si>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</si>
  <si>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</si>
  <si>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</si>
  <si>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</si>
  <si>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</si>
  <si>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</si>
  <si>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</si>
  <si>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</si>
  <si>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</si>
  <si>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</si>
  <si>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</si>
  <si>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</si>
  <si>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</si>
  <si>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</si>
  <si>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</si>
  <si>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</si>
  <si>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</si>
  <si>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</si>
  <si>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</si>
  <si>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</si>
  <si>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</si>
  <si>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</si>
  <si>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</si>
  <si>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</si>
  <si>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</si>
  <si>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</si>
  <si>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</si>
  <si>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</si>
  <si>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</si>
  <si>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</si>
  <si>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</si>
  <si>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</si>
  <si>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</si>
  <si>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</si>
  <si>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</si>
  <si>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</si>
  <si>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</si>
  <si>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</si>
  <si>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</si>
  <si>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</si>
  <si>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</si>
  <si>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</si>
  <si>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</si>
  <si>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</si>
  <si>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</si>
  <si>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</si>
  <si>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</si>
  <si>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</si>
  <si>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</si>
  <si>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</si>
  <si>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</si>
  <si>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</si>
  <si>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</si>
  <si>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</si>
  <si>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</si>
  <si>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</si>
  <si>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</si>
  <si>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</si>
  <si>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</si>
  <si>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</si>
  <si>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</si>
  <si>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</si>
  <si>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</si>
  <si>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</si>
  <si>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</si>
  <si>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</si>
  <si>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</si>
  <si>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</si>
  <si>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</si>
  <si>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</si>
  <si>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</si>
  <si>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</si>
  <si>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</si>
  <si>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</si>
  <si>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</si>
  <si>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</si>
  <si>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</si>
  <si>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</si>
  <si>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</si>
  <si>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</si>
  <si>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</si>
  <si>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</si>
  <si>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</si>
  <si>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</si>
  <si>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</si>
  <si>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</si>
  <si>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</si>
  <si>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</si>
  <si>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</si>
  <si>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</si>
  <si>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</si>
  <si>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</si>
  <si>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</si>
  <si>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</si>
  <si>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</si>
  <si>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</si>
  <si>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</si>
  <si>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</si>
  <si>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</si>
  <si>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</si>
  <si>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</si>
  <si>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</si>
  <si>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</si>
  <si>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</si>
  <si>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</si>
  <si>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</si>
  <si>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</si>
  <si>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</si>
  <si>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</si>
  <si>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</si>
  <si>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</si>
  <si>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</si>
  <si>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</si>
  <si>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</si>
  <si>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</si>
  <si>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</si>
  <si>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</si>
  <si>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</si>
  <si>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</si>
  <si>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</si>
  <si>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</si>
  <si>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</si>
  <si>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</si>
  <si>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</si>
  <si>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</si>
  <si>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</si>
  <si>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</si>
  <si>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</si>
  <si>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</si>
  <si>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</si>
  <si>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</si>
  <si>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</si>
  <si>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</si>
  <si>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</si>
  <si>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北海道北竜町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</si>
  <si>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</si>
  <si>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</si>
  <si>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</si>
  <si>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</si>
  <si>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</si>
  <si>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</si>
  <si>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</si>
  <si>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</si>
  <si>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</si>
  <si>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</si>
  <si>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</si>
  <si>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</si>
  <si>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</si>
  <si>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</si>
  <si>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</si>
  <si>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</si>
  <si>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</si>
  <si>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</si>
  <si>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</si>
  <si>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</si>
  <si>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</si>
  <si>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</si>
  <si>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</si>
  <si>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</si>
  <si>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</si>
  <si>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</si>
  <si>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</si>
  <si>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</si>
  <si>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</si>
  <si>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</si>
  <si>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</si>
  <si>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</si>
  <si>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</si>
  <si>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</si>
  <si>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</si>
  <si>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</si>
  <si>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</si>
  <si>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</si>
  <si>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</si>
  <si>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</si>
  <si>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</si>
  <si>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</si>
  <si>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</si>
  <si>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</si>
  <si>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</si>
  <si>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</si>
  <si>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</si>
  <si>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</si>
  <si>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</si>
  <si>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</si>
  <si>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</si>
  <si>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</si>
  <si>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</si>
  <si>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</si>
  <si>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</si>
  <si>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</si>
  <si>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</si>
  <si>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</si>
  <si>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</si>
  <si>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</si>
  <si>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</si>
  <si>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</si>
  <si>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</si>
  <si>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</si>
  <si>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</si>
  <si>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</si>
  <si>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</si>
  <si>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</si>
  <si>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</si>
  <si>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</si>
  <si>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</si>
  <si>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</si>
  <si>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</si>
  <si>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</si>
  <si>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</si>
  <si>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</si>
  <si>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</si>
  <si>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</si>
  <si>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</si>
  <si>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</si>
  <si>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</si>
  <si>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</si>
  <si>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</si>
  <si>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</si>
  <si>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</si>
  <si>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</si>
  <si>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</si>
  <si>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</si>
  <si>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</si>
  <si>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</si>
  <si>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</si>
  <si>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</si>
  <si>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</si>
  <si>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</si>
  <si>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</si>
  <si>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</si>
  <si>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</si>
  <si>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</si>
  <si>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</si>
  <si>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</si>
  <si>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</si>
  <si>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</si>
  <si>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</si>
  <si>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</si>
  <si>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</si>
  <si>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</si>
  <si>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</si>
  <si>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</si>
  <si>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</si>
  <si>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</si>
  <si>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</si>
  <si>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</si>
  <si>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</si>
  <si>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</si>
  <si>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</si>
  <si>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</si>
  <si>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</si>
  <si>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</si>
  <si>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</si>
  <si>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</si>
  <si>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</si>
  <si>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</si>
  <si>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</si>
  <si>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</si>
  <si>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</si>
  <si>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</si>
  <si>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</si>
  <si>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</si>
  <si>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</si>
  <si>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</si>
  <si>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</si>
  <si>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</si>
  <si>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</si>
  <si>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</si>
  <si>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</si>
  <si>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</si>
  <si>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</si>
  <si>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</si>
  <si>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</si>
  <si>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</si>
  <si>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</si>
  <si>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</si>
  <si>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</si>
  <si>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</si>
  <si>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</si>
  <si>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</si>
  <si>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</si>
  <si>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</si>
  <si>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</si>
  <si>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</si>
  <si>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</si>
  <si>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</si>
  <si>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</si>
  <si>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</si>
  <si>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</si>
  <si>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</si>
  <si>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</si>
  <si>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</si>
  <si>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</si>
  <si>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</si>
  <si>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</si>
  <si>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</si>
  <si>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</si>
  <si>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</si>
  <si>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</si>
  <si>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</si>
  <si>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</si>
  <si>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</si>
  <si>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</si>
  <si>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</si>
  <si>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</si>
  <si>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</si>
  <si>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</si>
  <si>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</si>
  <si>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</si>
  <si>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</si>
  <si>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</si>
  <si>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</si>
  <si>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</si>
  <si>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</si>
  <si>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</si>
  <si>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</si>
  <si>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</si>
  <si>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</si>
  <si>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</si>
  <si>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</si>
  <si>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</si>
  <si>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7.40</t>
  </si>
  <si>
    <t>▲ 0.87</t>
  </si>
  <si>
    <t>▲ 0.02</t>
  </si>
  <si>
    <t>簡易水道事業会計</t>
  </si>
  <si>
    <t>一般会計</t>
  </si>
  <si>
    <t>介護保険特別会計</t>
  </si>
  <si>
    <t>農業集落排水事業及び個別排水処理事業特別会計</t>
  </si>
  <si>
    <t>国民健康保険特別会計</t>
  </si>
  <si>
    <t>特別養護老人ホーム事業特別会計</t>
  </si>
  <si>
    <t>町立診療所事業特別会計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</si>
  <si>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</si>
  <si>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</si>
  <si>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</si>
  <si>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</si>
  <si>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</si>
  <si>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</si>
  <si>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</si>
  <si>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</si>
  <si>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</si>
  <si>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</si>
  <si>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北空知衛生センター組合</t>
    <rPh sb="0" eb="1">
      <t>キタ</t>
    </rPh>
    <rPh sb="1" eb="3">
      <t>ソラチ</t>
    </rPh>
    <rPh sb="3" eb="5">
      <t>エイセイ</t>
    </rPh>
    <rPh sb="9" eb="11">
      <t>クミアイ</t>
    </rPh>
    <phoneticPr fontId="2"/>
  </si>
  <si>
    <t>空知教育センター組合</t>
    <rPh sb="0" eb="2">
      <t>ソラチ</t>
    </rPh>
    <rPh sb="2" eb="4">
      <t>キョウイク</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</si>
  <si>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</si>
  <si>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北空知衛生施設組合</t>
    <rPh sb="0" eb="1">
      <t>キタ</t>
    </rPh>
    <rPh sb="1" eb="3">
      <t>ソラチ</t>
    </rPh>
    <rPh sb="3" eb="5">
      <t>エイセイ</t>
    </rPh>
    <rPh sb="5" eb="7">
      <t>シセツ</t>
    </rPh>
    <rPh sb="7" eb="9">
      <t>クミアイ</t>
    </rPh>
    <phoneticPr fontId="2"/>
  </si>
  <si>
    <t>深川地区消防組合</t>
    <rPh sb="0" eb="2">
      <t>フカガワ</t>
    </rPh>
    <rPh sb="2" eb="4">
      <t>チク</t>
    </rPh>
    <rPh sb="4" eb="6">
      <t>ショウボウ</t>
    </rPh>
    <rPh sb="6" eb="8">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</si>
  <si>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</si>
  <si>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北空知広域水道企業団</t>
    <rPh sb="0" eb="1">
      <t>キタ</t>
    </rPh>
    <rPh sb="1" eb="3">
      <t>ソラチ</t>
    </rPh>
    <rPh sb="3" eb="5">
      <t>コウイキ</t>
    </rPh>
    <rPh sb="5" eb="7">
      <t>スイドウ</t>
    </rPh>
    <rPh sb="7" eb="10">
      <t>キギョウダン</t>
    </rPh>
    <phoneticPr fontId="2"/>
  </si>
  <si>
    <t>（株）北竜振興公社</t>
    <rPh sb="0" eb="3">
      <t>カブ</t>
    </rPh>
    <rPh sb="3" eb="5">
      <t>ホクリュウ</t>
    </rPh>
    <rPh sb="5" eb="7">
      <t>シンコウ</t>
    </rPh>
    <rPh sb="7" eb="9">
      <t>コウシャ</t>
    </rPh>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</si>
  <si>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</si>
  <si>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</si>
  <si>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</si>
  <si>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農業振興基金</t>
    <rPh sb="0" eb="2">
      <t>ノウギョウ</t>
    </rPh>
    <rPh sb="2" eb="4">
      <t>シンコウ</t>
    </rPh>
    <rPh sb="4" eb="6">
      <t>キキン</t>
    </rPh>
    <phoneticPr fontId="2"/>
  </si>
  <si>
    <t>商工ひまわり基金</t>
    <rPh sb="0" eb="2">
      <t>ショウコウ</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</si>
  <si>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</si>
  <si>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</si>
  <si>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将来への備えとして基金積み立てを行ってきた結果、将来負担比率が低下している。一方で、有形固定資産減価償却率は類似団体よりも高い水準にあるが、令和4年度においては微減となっている。
　これは、公共施設の長寿命化や適切な維持管理に努めているものの、起債額抑制のため新たな施設の建設などが進んでおらず、庁舎や公民館、小中学校の老朽化が進んでいるためであると考えられる。
　今後においては、公共施設の長寿命化・更新の実施により将来負担比率が増加し、有形固定資産減価償却率は低下することが見込まれるが、計画的に基金積立を行うとともに、公共施設等総合管理計画に基づき計画的・効率的かつ将来負担とのバランスを考慮し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</si>
  <si>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</si>
  <si>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</si>
  <si>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</si>
  <si>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</si>
  <si>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</si>
  <si>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</si>
  <si>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</si>
  <si>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0"/>
        <color rgb="FF000000"/>
        <rFont val="ＭＳ Ｐゴシック"/>
        <family val="3"/>
        <charset val="128"/>
      </rPr>
      <t>将来への備えとして基金積み立てを行ってきた結果、将来負担比率が低下している。一方で、実質公債費比率は類似団体と比べて高い水準にあり上昇傾向にある。
　これは、実質公債費比率において、地方債償還金が増加したことによるものである。
　今後においても、公共施設の長寿命化・更新の実施により、将来負担比率及び実質公債費比率は上昇していくことが見込まれるため、計画的な基金積立により将来負担を抑制するとともに計画的・効率的な事業の実施による地方債の新規発行を抑制し、公債費の適正化に取り組んでいく必要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</si>
</sst>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DCCE-423C-B092-B641B51A59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358347</c:v>
                </c:pt>
                <c:pt idx="1">
                  <c:v>661852</c:v>
                </c:pt>
                <c:pt idx="2">
                  <c:v>284677</c:v>
                </c:pt>
                <c:pt idx="3">
                  <c:v>351175</c:v>
                </c:pt>
                <c:pt idx="4">
                  <c:v>340256</c:v>
                </c:pt>
              </c:numCache>
            </c:numRef>
          </c:val>
          <c:smooth val="0"/>
          <c:extLst>
            <c:ext xmlns:c16="http://schemas.microsoft.com/office/drawing/2014/chart" uri="{C3380CC4-5D6E-409C-BE32-E72D297353CC}">
              <c16:uniqueId val="{00000001-DCCE-423C-B092-B641B51A59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4.21</c:v>
                </c:pt>
                <c:pt idx="1">
                  <c:v>3.16</c:v>
                </c:pt>
                <c:pt idx="2">
                  <c:v>3.03</c:v>
                </c:pt>
                <c:pt idx="3">
                  <c:v>2.74</c:v>
                </c:pt>
                <c:pt idx="4">
                  <c:v>2.74</c:v>
                </c:pt>
              </c:numCache>
            </c:numRef>
          </c:val>
          <c:extLst>
            <c:ext xmlns:c16="http://schemas.microsoft.com/office/drawing/2014/chart" uri="{C3380CC4-5D6E-409C-BE32-E72D297353CC}">
              <c16:uniqueId val="{00000000-A6FB-4D44-A1CB-27F3A739C0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29.54</c:v>
                </c:pt>
                <c:pt idx="1">
                  <c:v>30.31</c:v>
                </c:pt>
                <c:pt idx="2">
                  <c:v>28.93</c:v>
                </c:pt>
                <c:pt idx="3">
                  <c:v>25.68</c:v>
                </c:pt>
                <c:pt idx="4">
                  <c:v>25.95</c:v>
                </c:pt>
              </c:numCache>
            </c:numRef>
          </c:val>
          <c:extLst>
            <c:ext xmlns:c16="http://schemas.microsoft.com/office/drawing/2014/chart" uri="{C3380CC4-5D6E-409C-BE32-E72D297353CC}">
              <c16:uniqueId val="{00000001-A6FB-4D44-A1CB-27F3A739C0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-7.4</c:v>
                </c:pt>
                <c:pt idx="1">
                  <c:v>-0.87</c:v>
                </c:pt>
                <c:pt idx="2">
                  <c:v>0.02</c:v>
                </c:pt>
                <c:pt idx="3">
                  <c:v>0.05</c:v>
                </c:pt>
                <c:pt idx="4">
                  <c:v>-0.02</c:v>
                </c:pt>
              </c:numCache>
            </c:numRef>
          </c:val>
          <c:smooth val="0"/>
          <c:extLst>
            <c:ext xmlns:c16="http://schemas.microsoft.com/office/drawing/2014/chart" uri="{C3380CC4-5D6E-409C-BE32-E72D297353CC}">
              <c16:uniqueId val="{00000002-A6FB-4D44-A1CB-27F3A739C0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88-45C7-813C-F1A61AC3AD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88-45C7-813C-F1A61AC3AD0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388-45C7-813C-F1A61AC3AD0D}"/>
            </c:ext>
          </c:extLst>
        </c:ser>
        <c:ser>
          <c:idx val="3"/>
          <c:order val="3"/>
          <c:tx>
            <c:strRef>
              <c:f>データシート!$A$30</c:f>
              <c:strCache>
                <c:ptCount val="1"/>
                <c:pt idx="0">
                  <c:v>町立診療所事業特別会計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3-7388-45C7-813C-F1A61AC3AD0D}"/>
            </c:ext>
          </c:extLst>
        </c:ser>
        <c:ser>
          <c:idx val="4"/>
          <c:order val="4"/>
          <c:tx>
            <c:strRef>
              <c:f>データシート!$A$31</c:f>
              <c:strCache>
                <c:ptCount val="1"/>
                <c:pt idx="0">
                  <c:v>特別養護老人ホーム事業特別会計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c:v>
                </c:pt>
                <c:pt idx="8">
                  <c:v>#N/A</c:v>
                </c:pt>
                <c:pt idx="9">
                  <c:v>0.03</c:v>
                </c:pt>
              </c:numCache>
            </c:numRef>
          </c:val>
          <c:extLst>
            <c:ext xmlns:c16="http://schemas.microsoft.com/office/drawing/2014/chart" uri="{C3380CC4-5D6E-409C-BE32-E72D297353CC}">
              <c16:uniqueId val="{00000004-7388-45C7-813C-F1A61AC3AD0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0.28999999999999998</c:v>
                </c:pt>
                <c:pt idx="4">
                  <c:v>#N/A</c:v>
                </c:pt>
                <c:pt idx="5">
                  <c:v>0.16</c:v>
                </c:pt>
                <c:pt idx="6">
                  <c:v>#N/A</c:v>
                </c:pt>
                <c:pt idx="7">
                  <c:v>0.35</c:v>
                </c:pt>
                <c:pt idx="8">
                  <c:v>#N/A</c:v>
                </c:pt>
                <c:pt idx="9">
                  <c:v>0.14000000000000001</c:v>
                </c:pt>
              </c:numCache>
            </c:numRef>
          </c:val>
          <c:extLst>
            <c:ext xmlns:c16="http://schemas.microsoft.com/office/drawing/2014/chart" uri="{C3380CC4-5D6E-409C-BE32-E72D297353CC}">
              <c16:uniqueId val="{00000005-7388-45C7-813C-F1A61AC3AD0D}"/>
            </c:ext>
          </c:extLst>
        </c:ser>
        <c:ser>
          <c:idx val="6"/>
          <c:order val="6"/>
          <c:tx>
            <c:strRef>
              <c:f>データシート!$A$33</c:f>
              <c:strCache>
                <c:ptCount val="1"/>
                <c:pt idx="0">
                  <c:v>農業集落排水事業及び個別排水処理事業特別会計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0.19</c:v>
                </c:pt>
              </c:numCache>
            </c:numRef>
          </c:val>
          <c:extLst>
            <c:ext xmlns:c16="http://schemas.microsoft.com/office/drawing/2014/chart" uri="{C3380CC4-5D6E-409C-BE32-E72D297353CC}">
              <c16:uniqueId val="{00000006-7388-45C7-813C-F1A61AC3AD0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0.33</c:v>
                </c:pt>
                <c:pt idx="2">
                  <c:v>#N/A</c:v>
                </c:pt>
                <c:pt idx="3">
                  <c:v>0.61</c:v>
                </c:pt>
                <c:pt idx="4">
                  <c:v>#N/A</c:v>
                </c:pt>
                <c:pt idx="5">
                  <c:v>0.61</c:v>
                </c:pt>
                <c:pt idx="6">
                  <c:v>#N/A</c:v>
                </c:pt>
                <c:pt idx="7">
                  <c:v>0.6</c:v>
                </c:pt>
                <c:pt idx="8">
                  <c:v>#N/A</c:v>
                </c:pt>
                <c:pt idx="9">
                  <c:v>1.2</c:v>
                </c:pt>
              </c:numCache>
            </c:numRef>
          </c:val>
          <c:extLst>
            <c:ext xmlns:c16="http://schemas.microsoft.com/office/drawing/2014/chart" uri="{C3380CC4-5D6E-409C-BE32-E72D297353CC}">
              <c16:uniqueId val="{00000007-7388-45C7-813C-F1A61AC3AD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4.18</c:v>
                </c:pt>
                <c:pt idx="2">
                  <c:v>#N/A</c:v>
                </c:pt>
                <c:pt idx="3">
                  <c:v>3.12</c:v>
                </c:pt>
                <c:pt idx="4">
                  <c:v>#N/A</c:v>
                </c:pt>
                <c:pt idx="5">
                  <c:v>3</c:v>
                </c:pt>
                <c:pt idx="6">
                  <c:v>#N/A</c:v>
                </c:pt>
                <c:pt idx="7">
                  <c:v>2.71</c:v>
                </c:pt>
                <c:pt idx="8">
                  <c:v>#N/A</c:v>
                </c:pt>
                <c:pt idx="9">
                  <c:v>2.7</c:v>
                </c:pt>
              </c:numCache>
            </c:numRef>
          </c:val>
          <c:extLst>
            <c:ext xmlns:c16="http://schemas.microsoft.com/office/drawing/2014/chart" uri="{C3380CC4-5D6E-409C-BE32-E72D297353CC}">
              <c16:uniqueId val="{00000008-7388-45C7-813C-F1A61AC3AD0D}"/>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4.8499999999999996</c:v>
                </c:pt>
                <c:pt idx="2">
                  <c:v>#N/A</c:v>
                </c:pt>
                <c:pt idx="3">
                  <c:v>5.32</c:v>
                </c:pt>
                <c:pt idx="4">
                  <c:v>#N/A</c:v>
                </c:pt>
                <c:pt idx="5">
                  <c:v>5.52</c:v>
                </c:pt>
                <c:pt idx="6">
                  <c:v>#N/A</c:v>
                </c:pt>
                <c:pt idx="7">
                  <c:v>4.8899999999999997</c:v>
                </c:pt>
                <c:pt idx="8">
                  <c:v>#N/A</c:v>
                </c:pt>
                <c:pt idx="9">
                  <c:v>4.59</c:v>
                </c:pt>
              </c:numCache>
            </c:numRef>
          </c:val>
          <c:extLst>
            <c:ext xmlns:c16="http://schemas.microsoft.com/office/drawing/2014/chart" uri="{C3380CC4-5D6E-409C-BE32-E72D297353CC}">
              <c16:uniqueId val="{00000009-7388-45C7-813C-F1A61AC3AD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327</c:v>
                </c:pt>
                <c:pt idx="5">
                  <c:v>292</c:v>
                </c:pt>
                <c:pt idx="8">
                  <c:v>308</c:v>
                </c:pt>
                <c:pt idx="11">
                  <c:v>358</c:v>
                </c:pt>
                <c:pt idx="14">
                  <c:v>393</c:v>
                </c:pt>
              </c:numCache>
            </c:numRef>
          </c:val>
          <c:extLst>
            <c:ext xmlns:c16="http://schemas.microsoft.com/office/drawing/2014/chart" uri="{C3380CC4-5D6E-409C-BE32-E72D297353CC}">
              <c16:uniqueId val="{00000000-E944-4FC9-A247-7A1C649239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944-4FC9-A247-7A1C649239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2</c:v>
                </c:pt>
                <c:pt idx="6">
                  <c:v>10</c:v>
                </c:pt>
                <c:pt idx="9">
                  <c:v>11</c:v>
                </c:pt>
                <c:pt idx="12">
                  <c:v>19</c:v>
                </c:pt>
              </c:numCache>
            </c:numRef>
          </c:val>
          <c:extLst>
            <c:ext xmlns:c16="http://schemas.microsoft.com/office/drawing/2014/chart" uri="{C3380CC4-5D6E-409C-BE32-E72D297353CC}">
              <c16:uniqueId val="{00000002-E944-4FC9-A247-7A1C649239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E944-4FC9-A247-7A1C649239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c:v>
                </c:pt>
                <c:pt idx="3">
                  <c:v>52</c:v>
                </c:pt>
                <c:pt idx="6">
                  <c:v>53</c:v>
                </c:pt>
                <c:pt idx="9">
                  <c:v>55</c:v>
                </c:pt>
                <c:pt idx="12">
                  <c:v>58</c:v>
                </c:pt>
              </c:numCache>
            </c:numRef>
          </c:val>
          <c:extLst>
            <c:ext xmlns:c16="http://schemas.microsoft.com/office/drawing/2014/chart" uri="{C3380CC4-5D6E-409C-BE32-E72D297353CC}">
              <c16:uniqueId val="{00000004-E944-4FC9-A247-7A1C649239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44-4FC9-A247-7A1C649239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44-4FC9-A247-7A1C649239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416</c:v>
                </c:pt>
                <c:pt idx="3">
                  <c:v>367</c:v>
                </c:pt>
                <c:pt idx="6">
                  <c:v>395</c:v>
                </c:pt>
                <c:pt idx="9">
                  <c:v>446</c:v>
                </c:pt>
                <c:pt idx="12">
                  <c:v>489</c:v>
                </c:pt>
              </c:numCache>
            </c:numRef>
          </c:val>
          <c:extLst>
            <c:ext xmlns:c16="http://schemas.microsoft.com/office/drawing/2014/chart" uri="{C3380CC4-5D6E-409C-BE32-E72D297353CC}">
              <c16:uniqueId val="{00000007-E944-4FC9-A247-7A1C649239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c:v>
                </c:pt>
                <c:pt idx="2">
                  <c:v>#N/A</c:v>
                </c:pt>
                <c:pt idx="3">
                  <c:v>#N/A</c:v>
                </c:pt>
                <c:pt idx="4">
                  <c:v>131</c:v>
                </c:pt>
                <c:pt idx="5">
                  <c:v>#N/A</c:v>
                </c:pt>
                <c:pt idx="6">
                  <c:v>#N/A</c:v>
                </c:pt>
                <c:pt idx="7">
                  <c:v>152</c:v>
                </c:pt>
                <c:pt idx="8">
                  <c:v>#N/A</c:v>
                </c:pt>
                <c:pt idx="9">
                  <c:v>#N/A</c:v>
                </c:pt>
                <c:pt idx="10">
                  <c:v>156</c:v>
                </c:pt>
                <c:pt idx="11">
                  <c:v>#N/A</c:v>
                </c:pt>
                <c:pt idx="12">
                  <c:v>#N/A</c:v>
                </c:pt>
                <c:pt idx="13">
                  <c:v>175</c:v>
                </c:pt>
                <c:pt idx="14">
                  <c:v>#N/A</c:v>
                </c:pt>
              </c:numCache>
            </c:numRef>
          </c:val>
          <c:smooth val="0"/>
          <c:extLst>
            <c:ext xmlns:c16="http://schemas.microsoft.com/office/drawing/2014/chart" uri="{C3380CC4-5D6E-409C-BE32-E72D297353CC}">
              <c16:uniqueId val="{00000008-E944-4FC9-A247-7A1C649239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3126</c:v>
                </c:pt>
                <c:pt idx="5">
                  <c:v>3489</c:v>
                </c:pt>
                <c:pt idx="8">
                  <c:v>3537</c:v>
                </c:pt>
                <c:pt idx="11">
                  <c:v>3516</c:v>
                </c:pt>
                <c:pt idx="14">
                  <c:v>3422</c:v>
                </c:pt>
              </c:numCache>
            </c:numRef>
          </c:val>
          <c:extLst>
            <c:ext xmlns:c16="http://schemas.microsoft.com/office/drawing/2014/chart" uri="{C3380CC4-5D6E-409C-BE32-E72D297353CC}">
              <c16:uniqueId val="{00000000-A233-4174-A722-44C322EB35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615</c:v>
                </c:pt>
                <c:pt idx="5">
                  <c:v>639</c:v>
                </c:pt>
                <c:pt idx="8">
                  <c:v>559</c:v>
                </c:pt>
                <c:pt idx="11">
                  <c:v>526</c:v>
                </c:pt>
                <c:pt idx="14">
                  <c:v>503</c:v>
                </c:pt>
              </c:numCache>
            </c:numRef>
          </c:val>
          <c:extLst>
            <c:ext xmlns:c16="http://schemas.microsoft.com/office/drawing/2014/chart" uri="{C3380CC4-5D6E-409C-BE32-E72D297353CC}">
              <c16:uniqueId val="{00000001-A233-4174-A722-44C322EB35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1359</c:v>
                </c:pt>
                <c:pt idx="5">
                  <c:v>1526</c:v>
                </c:pt>
                <c:pt idx="8">
                  <c:v>1835</c:v>
                </c:pt>
                <c:pt idx="11">
                  <c:v>2090</c:v>
                </c:pt>
                <c:pt idx="14">
                  <c:v>2235</c:v>
                </c:pt>
              </c:numCache>
            </c:numRef>
          </c:val>
          <c:extLst>
            <c:ext xmlns:c16="http://schemas.microsoft.com/office/drawing/2014/chart" uri="{C3380CC4-5D6E-409C-BE32-E72D297353CC}">
              <c16:uniqueId val="{00000002-A233-4174-A722-44C322EB35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33-4174-A722-44C322EB35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33-4174-A722-44C322EB35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16</c:v>
                </c:pt>
                <c:pt idx="3">
                  <c:v>8</c:v>
                </c:pt>
                <c:pt idx="6">
                  <c:v>0</c:v>
                </c:pt>
                <c:pt idx="9">
                  <c:v>0</c:v>
                </c:pt>
                <c:pt idx="12">
                  <c:v>0</c:v>
                </c:pt>
              </c:numCache>
            </c:numRef>
          </c:val>
          <c:extLst>
            <c:ext xmlns:c16="http://schemas.microsoft.com/office/drawing/2014/chart" uri="{C3380CC4-5D6E-409C-BE32-E72D297353CC}">
              <c16:uniqueId val="{00000005-A233-4174-A722-44C322EB35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282</c:v>
                </c:pt>
                <c:pt idx="3">
                  <c:v>256</c:v>
                </c:pt>
                <c:pt idx="6">
                  <c:v>248</c:v>
                </c:pt>
                <c:pt idx="9">
                  <c:v>253</c:v>
                </c:pt>
                <c:pt idx="12">
                  <c:v>263</c:v>
                </c:pt>
              </c:numCache>
            </c:numRef>
          </c:val>
          <c:extLst>
            <c:ext xmlns:c16="http://schemas.microsoft.com/office/drawing/2014/chart" uri="{C3380CC4-5D6E-409C-BE32-E72D297353CC}">
              <c16:uniqueId val="{00000006-A233-4174-A722-44C322EB35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c:v>
                </c:pt>
                <c:pt idx="3">
                  <c:v>12</c:v>
                </c:pt>
                <c:pt idx="6">
                  <c:v>10</c:v>
                </c:pt>
                <c:pt idx="9">
                  <c:v>9</c:v>
                </c:pt>
                <c:pt idx="12">
                  <c:v>7</c:v>
                </c:pt>
              </c:numCache>
            </c:numRef>
          </c:val>
          <c:extLst>
            <c:ext xmlns:c16="http://schemas.microsoft.com/office/drawing/2014/chart" uri="{C3380CC4-5D6E-409C-BE32-E72D297353CC}">
              <c16:uniqueId val="{00000007-A233-4174-A722-44C322EB35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548</c:v>
                </c:pt>
                <c:pt idx="3">
                  <c:v>587</c:v>
                </c:pt>
                <c:pt idx="6">
                  <c:v>581</c:v>
                </c:pt>
                <c:pt idx="9">
                  <c:v>553</c:v>
                </c:pt>
                <c:pt idx="12">
                  <c:v>561</c:v>
                </c:pt>
              </c:numCache>
            </c:numRef>
          </c:val>
          <c:extLst>
            <c:ext xmlns:c16="http://schemas.microsoft.com/office/drawing/2014/chart" uri="{C3380CC4-5D6E-409C-BE32-E72D297353CC}">
              <c16:uniqueId val="{00000008-A233-4174-A722-44C322EB35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c:v>
                </c:pt>
                <c:pt idx="3">
                  <c:v>38</c:v>
                </c:pt>
                <c:pt idx="6">
                  <c:v>31</c:v>
                </c:pt>
                <c:pt idx="9">
                  <c:v>41</c:v>
                </c:pt>
                <c:pt idx="12">
                  <c:v>51</c:v>
                </c:pt>
              </c:numCache>
            </c:numRef>
          </c:val>
          <c:extLst>
            <c:ext xmlns:c16="http://schemas.microsoft.com/office/drawing/2014/chart" uri="{C3380CC4-5D6E-409C-BE32-E72D297353CC}">
              <c16:uniqueId val="{00000009-A233-4174-A722-44C322EB35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4378</c:v>
                </c:pt>
                <c:pt idx="3">
                  <c:v>4885</c:v>
                </c:pt>
                <c:pt idx="6">
                  <c:v>4885</c:v>
                </c:pt>
                <c:pt idx="9">
                  <c:v>4885</c:v>
                </c:pt>
                <c:pt idx="12">
                  <c:v>4755</c:v>
                </c:pt>
              </c:numCache>
            </c:numRef>
          </c:val>
          <c:extLst>
            <c:ext xmlns:c16="http://schemas.microsoft.com/office/drawing/2014/chart" uri="{C3380CC4-5D6E-409C-BE32-E72D297353CC}">
              <c16:uniqueId val="{0000000A-A233-4174-A722-44C322EB35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146</c:v>
                </c:pt>
                <c:pt idx="2">
                  <c:v>#N/A</c:v>
                </c:pt>
                <c:pt idx="3">
                  <c:v>#N/A</c:v>
                </c:pt>
                <c:pt idx="4">
                  <c:v>131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33-4174-A722-44C322EB35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485</c:v>
                </c:pt>
                <c:pt idx="1">
                  <c:v>485</c:v>
                </c:pt>
                <c:pt idx="2">
                  <c:v>486</c:v>
                </c:pt>
              </c:numCache>
            </c:numRef>
          </c:val>
          <c:extLst>
            <c:ext xmlns:c16="http://schemas.microsoft.com/office/drawing/2014/chart" uri="{C3380CC4-5D6E-409C-BE32-E72D297353CC}">
              <c16:uniqueId val="{00000000-3383-43D4-8C47-BEB585F073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286</c:v>
                </c:pt>
                <c:pt idx="1">
                  <c:v>370</c:v>
                </c:pt>
                <c:pt idx="2">
                  <c:v>465</c:v>
                </c:pt>
              </c:numCache>
            </c:numRef>
          </c:val>
          <c:extLst>
            <c:ext xmlns:c16="http://schemas.microsoft.com/office/drawing/2014/chart" uri="{C3380CC4-5D6E-409C-BE32-E72D297353CC}">
              <c16:uniqueId val="{00000001-3383-43D4-8C47-BEB585F073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1009</c:v>
                </c:pt>
                <c:pt idx="1">
                  <c:v>1172</c:v>
                </c:pt>
                <c:pt idx="2">
                  <c:v>1224</c:v>
                </c:pt>
              </c:numCache>
            </c:numRef>
          </c:val>
          <c:extLst>
            <c:ext xmlns:c16="http://schemas.microsoft.com/office/drawing/2014/chart" uri="{C3380CC4-5D6E-409C-BE32-E72D297353CC}">
              <c16:uniqueId val="{00000002-3383-43D4-8C47-BEB585F073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{A5F847DE-CE65-4B60-9A2C-A76A4969F478}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736-44E9-8D4A-AFB37CAE0F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{F9DFB6E0-71DC-4B48-8E87-ED794B197F70}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36-44E9-8D4A-AFB37CAE0F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{8C9A2A94-5514-4035-85D8-AF2186191BE0}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36-44E9-8D4A-AFB37CAE0F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{A3FC6A1C-02E6-47EF-8158-D8BB9E98FB2F}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36-44E9-8D4A-AFB37CAE0F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{6D03820E-9D94-49C7-9555-7406D7B3EFB8}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36-44E9-8D4A-AFB37CAE0FD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{D968874D-9214-4526-80AC-9B54B115C0FF}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736-44E9-8D4A-AFB37CAE0FD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{B7394CF8-4686-412C-95BB-1846AB9BE4DB}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736-44E9-8D4A-AFB37CAE0F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{AF47DE09-2E2F-4E69-BD01-2F5580D0CE04}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736-44E9-8D4A-AFB37CAE0F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{027B7210-3A46-4B3C-A8B1-9D8A5206658B}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736-44E9-8D4A-AFB37CAE0F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60.3</c:v>
                </c:pt>
                <c:pt idx="16">
                  <c:v>62.1</c:v>
                </c:pt>
                <c:pt idx="24">
                  <c:v>64.900000000000006</c:v>
                </c:pt>
                <c:pt idx="32">
                  <c:v>63.8</c:v>
                </c:pt>
              </c:numCache>
            </c:numRef>
          </c:xVal>
          <c:yVal>
            <c:numRef>
              <c:f>公会計指標分析・財政指標組合せ分析表!$BP$51:$DC$51</c:f>
              <c:numCache>
                <c:formatCode>#,##0.0;"▲ "#,##0.0</c:formatCode>
                <c:ptCount val="40"/>
                <c:pt idx="0">
                  <c:v>10.7</c:v>
                </c:pt>
                <c:pt idx="8">
                  <c:v>9.6</c:v>
                </c:pt>
              </c:numCache>
            </c:numRef>
          </c:yVal>
          <c:smooth val="0"/>
          <c:extLst>
            <c:ext xmlns:c16="http://schemas.microsoft.com/office/drawing/2014/chart" uri="{C3380CC4-5D6E-409C-BE32-E72D297353CC}">
              <c16:uniqueId val="{00000009-3736-44E9-8D4A-AFB37CAE0F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{4EB81333-D265-4FF8-AA5A-A5C55EAB5389}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736-44E9-8D4A-AFB37CAE0F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{F6EF91CB-2AD7-4F55-BD2D-7D78541E4216}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36-44E9-8D4A-AFB37CAE0F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{9AF44E1E-D440-4CC2-96C6-3689C5BA4EB0}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36-44E9-8D4A-AFB37CAE0F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{22FA7D10-F41C-495B-B2C8-E49AEEA55300}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36-44E9-8D4A-AFB37CAE0F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{27962FD1-F7FB-4631-BA46-2C8A300EE513}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36-44E9-8D4A-AFB37CAE0FD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{C1A5F3AA-3190-4951-8800-DB5B21FF72F4}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736-44E9-8D4A-AFB37CAE0FD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{B73C07D9-2DE0-4475-9227-EC92C8D34AE6}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736-44E9-8D4A-AFB37CAE0F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{C280B8A7-CD08-4094-A198-FAD8988C456D}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736-44E9-8D4A-AFB37CAE0F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{43BBB456-86AC-4350-8EEA-BBA824312B9E}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736-44E9-8D4A-AFB37CAE0F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36-44E9-8D4A-AFB37CAE0FD8}"/>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{A8785958-FB1C-43D3-9CEF-E91078016A0E}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AC2-4605-B061-1EF1C67645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{88326404-9046-4D54-9803-4406CEE51707}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C2-4605-B061-1EF1C67645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{58921291-0891-48C9-9639-16C555ECFBF6}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C2-4605-B061-1EF1C67645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{2E224A33-0DDE-4C51-B2F0-C696D3753016}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C2-4605-B061-1EF1C67645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{398E1958-8B10-4980-8590-0AAAB0C60154}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C2-4605-B061-1EF1C676456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{79DE84A1-06F3-49B2-B0C8-A6F725CE61EB}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AC2-4605-B061-1EF1C676456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{2872438D-C27D-4640-A550-3546220ECC74}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AC2-4605-B061-1EF1C676456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{609395BE-4097-48BB-9105-7359F7731D2B}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AC2-4605-B061-1EF1C676456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{45FB429D-1B5E-4532-833E-6F244B4F2CAF}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AC2-4605-B061-1EF1C67645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c:v>
                </c:pt>
                <c:pt idx="16">
                  <c:v>10.199999999999999</c:v>
                </c:pt>
                <c:pt idx="24">
                  <c:v>10</c:v>
                </c:pt>
                <c:pt idx="32">
                  <c:v>10.6</c:v>
                </c:pt>
              </c:numCache>
            </c:numRef>
          </c:xVal>
          <c:yVal>
            <c:numRef>
              <c:f>公会計指標分析・財政指標組合せ分析表!$BP$73:$DC$73</c:f>
              <c:numCache>
                <c:formatCode>#,##0.0;"▲ "#,##0.0</c:formatCode>
                <c:ptCount val="40"/>
                <c:pt idx="0">
                  <c:v>10.7</c:v>
                </c:pt>
                <c:pt idx="8">
                  <c:v>9.6</c:v>
                </c:pt>
              </c:numCache>
            </c:numRef>
          </c:yVal>
          <c:smooth val="0"/>
          <c:extLst>
            <c:ext xmlns:c16="http://schemas.microsoft.com/office/drawing/2014/chart" uri="{C3380CC4-5D6E-409C-BE32-E72D297353CC}">
              <c16:uniqueId val="{00000009-1AC2-4605-B061-1EF1C67645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{E926A1C3-07E6-4116-BD6A-A6860D35FFBB}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AC2-4605-B061-1EF1C67645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{9656011E-3F3D-46CF-B8E0-E44569588364}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C2-4605-B061-1EF1C67645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{5AD677E9-504F-4CFE-A61C-215EA244625A}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C2-4605-B061-1EF1C67645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{074CC985-E423-41D8-A880-39CB15C03CD9}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C2-4605-B061-1EF1C67645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{AB3EA846-A947-4308-ABC8-D3E611EBE825}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C2-4605-B061-1EF1C6764564}"/>
                </c:ext>
              </c:extLst>
            </c:dLbl>
            <c:dLbl>
              <c:idx val="8"/>
              <c:layout>
                <c:manualLayout>
                  <c:x val="-2.6710997734770581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{32594120-6291-4996-BB01-E753A20A58C0}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AC2-4605-B061-1EF1C6764564}"/>
                </c:ext>
              </c:extLst>
            </c:dLbl>
            <c:dLbl>
              <c:idx val="16"/>
              <c:layout>
                <c:manualLayout>
                  <c:x val="-3.6429687715380583E-2"/>
                  <c:y val="-0.10639222224429366"/>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{7FD3B02B-2718-401C-BB54-5122BF22ADC7}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AC2-4605-B061-1EF1C6764564}"/>
                </c:ext>
              </c:extLst>
            </c:dLbl>
            <c:dLbl>
              <c:idx val="24"/>
              <c:layout>
                <c:manualLayout>
                  <c:x val="-3.1570342725075584E-2"/>
                  <c:y val="-3.09678972701685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{B9A23DD1-290D-49C4-BED5-78882026F443}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AC2-4605-B061-1EF1C6764564}"/>
                </c:ext>
              </c:extLst>
            </c:dLbl>
            <c:dLbl>
              <c:idx val="32"/>
              <c:layout>
                <c:manualLayout>
                  <c:x val="-3.1570342725075584E-2"/>
                  <c:y val="-6.880934881468481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{29515E86-22E6-4625-8662-8F83FB21DDD8}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AC2-4605-B061-1EF1C67645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AC2-4605-B061-1EF1C6764564}"/>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
1,667
158.70
3,886,654
3,835,026
51,231
1,871,584
4,755,475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人口の減少や高齢化（令和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年度末高齢化率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）に加え、基幹産業である農業以外町内に中心となる産業がないこと等により、財政基盤が弱く、類似団体平均を下回っている。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今後、戸別訪問等税の徴収強化による歳入の確保に努めるとともに、事務事業の見直し等により経費支出の効率化や経費削減に努め、財政の健全化を図る。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近年、経常収支比率は地方交付税の減少により、増加傾向にあり、令和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年度においては比率が再び増加に転じ、依然として類似団体を上回っている状況となっている。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特別会計を含めた事務事業の点検・見直しを継続し、優先度の低い事務事業について計画的に廃止・縮小を進めるとともに、公共施設等総合管理計画等に基づき、施設の維持管理についても、効率的・計画的な管理に努め経常経費の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119804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02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65</xdr:row>
      <xdr:rowOff>28787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202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149437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7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149437</xdr:rowOff>
    </xdr:from>
    <xdr:to>
      <xdr:col>11</xdr:col>
      <xdr:colOff>31750</xdr:colOff>
      <xdr:row>66</xdr:row>
      <xdr:rowOff>22225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936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98637</xdr:rowOff>
    </xdr:from>
    <xdr:to>
      <xdr:col>11</xdr:col>
      <xdr:colOff>82550</xdr:colOff>
      <xdr:row>66</xdr:row>
      <xdr:rowOff>28787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142875</xdr:rowOff>
    </xdr:from>
    <xdr:to>
      <xdr:col>7</xdr:col>
      <xdr:colOff>31750</xdr:colOff>
      <xdr:row>66</xdr:row>
      <xdr:rowOff>73025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57802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年度における物件費等決算額については、ふるさと納税推進事業に係る経費や各種委託料の増加、物価高騰や光熱水費の高騰などにより、類似団体平均を大き上回っている。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職員の定員管理・給与の適正化を図るとともに、委託業務の見直し、施設更新マネジメントによる維持補修費の削減を図る。また、引き続き指定管理制度による民間委託を実施し、コスト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126516</xdr:rowOff>
    </xdr:from>
    <xdr:to>
      <xdr:col>23</xdr:col>
      <xdr:colOff>133350</xdr:colOff>
      <xdr:row>83</xdr:row>
      <xdr:rowOff>156828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56866"/>
          <a:ext cx="8382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102704</xdr:rowOff>
    </xdr:from>
    <xdr:to>
      <xdr:col>19</xdr:col>
      <xdr:colOff>133350</xdr:colOff>
      <xdr:row>83</xdr:row>
      <xdr:rowOff>126516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33054"/>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96580</xdr:rowOff>
    </xdr:from>
    <xdr:to>
      <xdr:col>15</xdr:col>
      <xdr:colOff>82550</xdr:colOff>
      <xdr:row>83</xdr:row>
      <xdr:rowOff>102704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26930"/>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45630</xdr:rowOff>
    </xdr:from>
    <xdr:to>
      <xdr:col>11</xdr:col>
      <xdr:colOff>31750</xdr:colOff>
      <xdr:row>83</xdr:row>
      <xdr:rowOff>96580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75980"/>
          <a:ext cx="889000" cy="5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106028</xdr:rowOff>
    </xdr:from>
    <xdr:to>
      <xdr:col>23</xdr:col>
      <xdr:colOff>184150</xdr:colOff>
      <xdr:row>84</xdr:row>
      <xdr:rowOff>36178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78105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0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75716</xdr:rowOff>
    </xdr:from>
    <xdr:to>
      <xdr:col>19</xdr:col>
      <xdr:colOff>184150</xdr:colOff>
      <xdr:row>84</xdr:row>
      <xdr:rowOff>5866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162093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9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51904</xdr:rowOff>
    </xdr:from>
    <xdr:to>
      <xdr:col>15</xdr:col>
      <xdr:colOff>133350</xdr:colOff>
      <xdr:row>83</xdr:row>
      <xdr:rowOff>153504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138281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45780</xdr:rowOff>
    </xdr:from>
    <xdr:to>
      <xdr:col>11</xdr:col>
      <xdr:colOff>82550</xdr:colOff>
      <xdr:row>83</xdr:row>
      <xdr:rowOff>147380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132157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166280</xdr:rowOff>
    </xdr:from>
    <xdr:to>
      <xdr:col>7</xdr:col>
      <xdr:colOff>31750</xdr:colOff>
      <xdr:row>83</xdr:row>
      <xdr:rowOff>96430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81207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1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年度以降、行財政改革により、職員給与の独自削減（基本給の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削減）を実施し、人件費の抑制に努めてきたところであるが、平成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年度より独自削減を廃止したため、平成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年度以降ラスパイレス指数が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を超えていたが、平成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年度においては、前年度から微増となっており、依然として類似団体平均を上回っている状況である。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今後においても、引き続き職員の給与水準の適正化に努める。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154432</xdr:rowOff>
    </xdr:from>
    <xdr:to>
      <xdr:col>81</xdr:col>
      <xdr:colOff>44450</xdr:colOff>
      <xdr:row>89</xdr:row>
      <xdr:rowOff>7113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420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91694</xdr:rowOff>
    </xdr:from>
    <xdr:to>
      <xdr:col>77</xdr:col>
      <xdr:colOff>44450</xdr:colOff>
      <xdr:row>88</xdr:row>
      <xdr:rowOff>154432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792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91694</xdr:rowOff>
    </xdr:from>
    <xdr:to>
      <xdr:col>72</xdr:col>
      <xdr:colOff>203200</xdr:colOff>
      <xdr:row>89</xdr:row>
      <xdr:rowOff>21589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79294"/>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55372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80639"/>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127763</xdr:rowOff>
    </xdr:from>
    <xdr:to>
      <xdr:col>81</xdr:col>
      <xdr:colOff>95250</xdr:colOff>
      <xdr:row>89</xdr:row>
      <xdr:rowOff>57913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23640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103632</xdr:rowOff>
    </xdr:from>
    <xdr:to>
      <xdr:col>77</xdr:col>
      <xdr:colOff>95250</xdr:colOff>
      <xdr:row>89</xdr:row>
      <xdr:rowOff>33782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18559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40894</xdr:rowOff>
    </xdr:from>
    <xdr:to>
      <xdr:col>73</xdr:col>
      <xdr:colOff>44450</xdr:colOff>
      <xdr:row>88</xdr:row>
      <xdr:rowOff>142494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127271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4572</xdr:rowOff>
    </xdr:from>
    <xdr:to>
      <xdr:col>64</xdr:col>
      <xdr:colOff>152400</xdr:colOff>
      <xdr:row>89</xdr:row>
      <xdr:rowOff>106172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90949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行財政改革により、職員数の削減を図ってきたところであるが、近年は、人口の減少や職員数の増加により、人口千人当たり職員数は増加傾向にあり、依然として類似団体平均を上回っている状況で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今後においても、引き続き機構改革等による職員の適正配置・定員管理適正化に努める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95939</xdr:rowOff>
    </xdr:from>
    <xdr:to>
      <xdr:col>81</xdr:col>
      <xdr:colOff>44450</xdr:colOff>
      <xdr:row>61</xdr:row>
      <xdr:rowOff>118345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4389"/>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72155</xdr:rowOff>
    </xdr:from>
    <xdr:to>
      <xdr:col>77</xdr:col>
      <xdr:colOff>44450</xdr:colOff>
      <xdr:row>61</xdr:row>
      <xdr:rowOff>95939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0605"/>
          <a:ext cx="889000" cy="2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69397</xdr:rowOff>
    </xdr:from>
    <xdr:to>
      <xdr:col>72</xdr:col>
      <xdr:colOff>203200</xdr:colOff>
      <xdr:row>61</xdr:row>
      <xdr:rowOff>72155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7847"/>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52850</xdr:rowOff>
    </xdr:from>
    <xdr:to>
      <xdr:col>68</xdr:col>
      <xdr:colOff>152400</xdr:colOff>
      <xdr:row>61</xdr:row>
      <xdr:rowOff>69397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11300"/>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67545</xdr:rowOff>
    </xdr:from>
    <xdr:to>
      <xdr:col>81</xdr:col>
      <xdr:colOff>95250</xdr:colOff>
      <xdr:row>61</xdr:row>
      <xdr:rowOff>169145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39622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45139</xdr:rowOff>
    </xdr:from>
    <xdr:to>
      <xdr:col>77</xdr:col>
      <xdr:colOff>95250</xdr:colOff>
      <xdr:row>61</xdr:row>
      <xdr:rowOff>146739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131516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8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21355</xdr:rowOff>
    </xdr:from>
    <xdr:to>
      <xdr:col>73</xdr:col>
      <xdr:colOff>44450</xdr:colOff>
      <xdr:row>61</xdr:row>
      <xdr:rowOff>122955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107732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6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18597</xdr:rowOff>
    </xdr:from>
    <xdr:to>
      <xdr:col>68</xdr:col>
      <xdr:colOff>203200</xdr:colOff>
      <xdr:row>61</xdr:row>
      <xdr:rowOff>120197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2050</xdr:rowOff>
    </xdr:from>
    <xdr:to>
      <xdr:col>64</xdr:col>
      <xdr:colOff>152400</xdr:colOff>
      <xdr:row>61</xdr:row>
      <xdr:rowOff>103650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88427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4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年度における公的資金繰上償還の実施や地方債発行の抑制等により減少傾向にあったが、近年、老朽化した公共施設改修・更新のため発行した地方債の元利償還金の増加により、増加傾向にある。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公共施設の老朽化対策として地方債発行額が増加し、元利償還金が増加する見込みであることから、今後においては、将来を見据えた計画的・効率的な事業の実施により、財政負担の軽減・平準化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63077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871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30904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8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30904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8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近年、公共施設更新に係る建設事業費の増加に伴う地方債残高や公営企業債等繰入見込額の増加、普通交付税の減少に伴う標準財政規模の減少、地方債等への充当可能基金残高の減少などにより、比率は増加傾向にあった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年度においても充当可能基金残高の増加などにより、令和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年度に引き続き該当無しとなった。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今後においても、地方債残高に留意しつつ計画的に事業を実施するとともに、将来の財政需要に備え基金への積立を実施し、財政の健全化に努める。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99060</xdr:rowOff>
    </xdr:from>
    <xdr:to>
      <xdr:col>68</xdr:col>
      <xdr:colOff>152400</xdr:colOff>
      <xdr:row>14</xdr:row>
      <xdr:rowOff>113806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499360"/>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134637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63006</xdr:rowOff>
    </xdr:from>
    <xdr:to>
      <xdr:col>64</xdr:col>
      <xdr:colOff>152400</xdr:colOff>
      <xdr:row>14</xdr:row>
      <xdr:rowOff>164606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149383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4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
1,667
158.70
3,886,654
3,835,026
51,231
1,871,584
4,755,475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年度以降、行財政改革の実施により、人件費削減に努めてきたところであるが、令和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年度においては、人件費決算額は増加となったものの、人件費の経常収支比率については減少し、類似団体平均を下回っている状況である。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今後においても、適正な職員管理や給与水準の適正化に努める。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0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年度以降、行財政改革の実施により、物件費等の削減に努めているところであり、令和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年度においては、地方交付税の増加が増加したものの各種事業費や物価、光熱水費の高騰の影響等による物件費決算額の増加などにより、経常収支比率が増加し、類似団体平均を上回っている状況である。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今後においても、事務事業の点検・見直し等により、経費削減に努めるとともに、指定管理制度による民間委託を実施し、コスト削減を図る。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25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25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8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11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本町においては、少子高齢化の進行が顕著であるものの、基金の有効活用等による財源確保により扶助費の比率については概ね横ばいで推移してきており、類似団体を下回っている状況である。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年度においては、各種事業費の減少により、扶助費決算額は減少となったが、比率は横ばいの状況である。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今後においても、町の独自事業等について、事務事業の見直しや改善を図り、効率的な事業の実施に努める。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その他経費に係る経常収支比率については、特別会計に対する繰出金は増加しているが、地方交付税の増加等により、経常収支比率は減少となったが、依然として類似団体平均を上回っている状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今後においても、引き続き公共施設マネジメントにより維持補修費の抑制に努めるとともに、特別会計においても効率的に事業を実施するなど、繰出金の抑制に努める。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149860</xdr:rowOff>
    </xdr:from>
    <xdr:to>
      <xdr:col>82</xdr:col>
      <xdr:colOff>107950</xdr:colOff>
      <xdr:row>57</xdr:row>
      <xdr:rowOff>167005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225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39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18415</xdr:rowOff>
    </xdr:from>
    <xdr:to>
      <xdr:col>73</xdr:col>
      <xdr:colOff>180975</xdr:colOff>
      <xdr:row>58</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625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18415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51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71137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31132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167640</xdr:rowOff>
    </xdr:from>
    <xdr:to>
      <xdr:col>74</xdr:col>
      <xdr:colOff>31750</xdr:colOff>
      <xdr:row>58</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139065</xdr:rowOff>
    </xdr:from>
    <xdr:to>
      <xdr:col>69</xdr:col>
      <xdr:colOff>142875</xdr:colOff>
      <xdr:row>58</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年度以降、行財政改革の実施により、各団体への補助金・助成金の廃止等、経費削減に努めてきたところであり、令和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年度においては、各種事業費の減少により、補助費等決算額は減少し、経常収支比率も減少となったが、依然として類似団体平均を上回っている状況である。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今後においても、引き続き事務事業の点検・見直しを継続して実施し、補助費等の抑制に努める。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83566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723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83566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近年、老朽化した公共施設改修・更新のため発行した地方債の元利償還金の増加により増加傾向にあり、令和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年度においては、公債費決算額の増加により、経常収支比率が増加し、類似団体平均を上回っている状況である。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78</xdr:row>
      <xdr:rowOff>39370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134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77</xdr:row>
      <xdr:rowOff>111761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90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75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753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160020</xdr:rowOff>
    </xdr:from>
    <xdr:to>
      <xdr:col>24</xdr:col>
      <xdr:colOff>76200</xdr:colOff>
      <xdr:row>78</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124477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行財政改革や事務事業の見直し・効率化などの実施により、経常収支比率は減少傾向にあったが、平成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年度以降増加傾向にあり、令和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年度においては、扶助費等の減少や地方交付税の増加などにより減少となり、類似団体平均を下回っている状況である。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今後においても、引き続き、北竜振興公社や特別養護老人ホームの経営改善に向けた取り組みを行うとともに、事務事業の見直し・効率化を図り、経常経費削減に努める。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39370</xdr:rowOff>
    </xdr:from>
    <xdr:to>
      <xdr:col>82</xdr:col>
      <xdr:colOff>107950</xdr:colOff>
      <xdr:row>78</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124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79</xdr:row>
      <xdr:rowOff>66039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429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80</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105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157480</xdr:rowOff>
    </xdr:from>
    <xdr:to>
      <xdr:col>69</xdr:col>
      <xdr:colOff>92075</xdr:colOff>
      <xdr:row>80</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0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106680</xdr:rowOff>
    </xdr:from>
    <xdr:to>
      <xdr:col>65</xdr:col>
      <xdr:colOff>53975</xdr:colOff>
      <xdr:row>80</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21607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28867</xdr:rowOff>
    </xdr:from>
    <xdr:to>
      <xdr:col>29</xdr:col>
      <xdr:colOff>127000</xdr:colOff>
      <xdr:row>18</xdr:row>
      <xdr:rowOff>40359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62592"/>
          <a:ext cx="647700" cy="1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40359</xdr:rowOff>
    </xdr:from>
    <xdr:to>
      <xdr:col>26</xdr:col>
      <xdr:colOff>50800</xdr:colOff>
      <xdr:row>18</xdr:row>
      <xdr:rowOff>92311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74084"/>
          <a:ext cx="698500" cy="5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75799</xdr:rowOff>
    </xdr:from>
    <xdr:to>
      <xdr:col>22</xdr:col>
      <xdr:colOff>114300</xdr:colOff>
      <xdr:row>18</xdr:row>
      <xdr:rowOff>92311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09524"/>
          <a:ext cx="698500" cy="1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75799</xdr:rowOff>
    </xdr:from>
    <xdr:to>
      <xdr:col>18</xdr:col>
      <xdr:colOff>177800</xdr:colOff>
      <xdr:row>18</xdr:row>
      <xdr:rowOff>92791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9524"/>
          <a:ext cx="698500" cy="1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149517</xdr:rowOff>
    </xdr:from>
    <xdr:to>
      <xdr:col>29</xdr:col>
      <xdr:colOff>177800</xdr:colOff>
      <xdr:row>18</xdr:row>
      <xdr:rowOff>79667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1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166044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5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161009</xdr:rowOff>
    </xdr:from>
    <xdr:to>
      <xdr:col>26</xdr:col>
      <xdr:colOff>101600</xdr:colOff>
      <xdr:row>18</xdr:row>
      <xdr:rowOff>91159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101336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9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41511</xdr:rowOff>
    </xdr:from>
    <xdr:to>
      <xdr:col>22</xdr:col>
      <xdr:colOff>165100</xdr:colOff>
      <xdr:row>18</xdr:row>
      <xdr:rowOff>143111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153288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24999</xdr:rowOff>
    </xdr:from>
    <xdr:to>
      <xdr:col>19</xdr:col>
      <xdr:colOff>38100</xdr:colOff>
      <xdr:row>18</xdr:row>
      <xdr:rowOff>126599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136776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2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41991</xdr:rowOff>
    </xdr:from>
    <xdr:to>
      <xdr:col>15</xdr:col>
      <xdr:colOff>101600</xdr:colOff>
      <xdr:row>18</xdr:row>
      <xdr:rowOff>143591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153768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4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48654</xdr:rowOff>
    </xdr:from>
    <xdr:to>
      <xdr:col>29</xdr:col>
      <xdr:colOff>127000</xdr:colOff>
      <xdr:row>36</xdr:row>
      <xdr:rowOff>115620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01904"/>
          <a:ext cx="647700" cy="66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115620</xdr:rowOff>
    </xdr:from>
    <xdr:to>
      <xdr:col>26</xdr:col>
      <xdr:colOff>50800</xdr:colOff>
      <xdr:row>36</xdr:row>
      <xdr:rowOff>130704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68870"/>
          <a:ext cx="698500" cy="1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130704</xdr:rowOff>
    </xdr:from>
    <xdr:to>
      <xdr:col>22</xdr:col>
      <xdr:colOff>114300</xdr:colOff>
      <xdr:row>37</xdr:row>
      <xdr:rowOff>20372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83954"/>
          <a:ext cx="698500" cy="6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10816</xdr:rowOff>
    </xdr:from>
    <xdr:to>
      <xdr:col>18</xdr:col>
      <xdr:colOff>177800</xdr:colOff>
      <xdr:row>37</xdr:row>
      <xdr:rowOff>20372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35516"/>
          <a:ext cx="6985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340754</xdr:rowOff>
    </xdr:from>
    <xdr:to>
      <xdr:col>29</xdr:col>
      <xdr:colOff>177800</xdr:colOff>
      <xdr:row>36</xdr:row>
      <xdr:rowOff>99454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5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185831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64820</xdr:rowOff>
    </xdr:from>
    <xdr:to>
      <xdr:col>26</xdr:col>
      <xdr:colOff>101600</xdr:colOff>
      <xdr:row>36</xdr:row>
      <xdr:rowOff>166420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1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176597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86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79904</xdr:rowOff>
    </xdr:from>
    <xdr:to>
      <xdr:col>22</xdr:col>
      <xdr:colOff>165100</xdr:colOff>
      <xdr:row>37</xdr:row>
      <xdr:rowOff>10054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3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191681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0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141022</xdr:rowOff>
    </xdr:from>
    <xdr:to>
      <xdr:col>19</xdr:col>
      <xdr:colOff>38100</xdr:colOff>
      <xdr:row>37</xdr:row>
      <xdr:rowOff>71172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9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252799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131466</xdr:rowOff>
    </xdr:from>
    <xdr:to>
      <xdr:col>15</xdr:col>
      <xdr:colOff>101600</xdr:colOff>
      <xdr:row>37</xdr:row>
      <xdr:rowOff>61616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8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243243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
1,667
158.70
3,886,654
3,835,026
51,231
1,871,584
4,755,475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153553</xdr:rowOff>
    </xdr:from>
    <xdr:to>
      <xdr:col>24</xdr:col>
      <xdr:colOff>63500</xdr:colOff>
      <xdr:row>35</xdr:row>
      <xdr:rowOff>164048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54303"/>
          <a:ext cx="8382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164048</xdr:rowOff>
    </xdr:from>
    <xdr:to>
      <xdr:col>19</xdr:col>
      <xdr:colOff>177800</xdr:colOff>
      <xdr:row>36</xdr:row>
      <xdr:rowOff>39941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4798"/>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39941</xdr:rowOff>
    </xdr:from>
    <xdr:to>
      <xdr:col>15</xdr:col>
      <xdr:colOff>50800</xdr:colOff>
      <xdr:row>36</xdr:row>
      <xdr:rowOff>60989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12141"/>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54453</xdr:rowOff>
    </xdr:from>
    <xdr:to>
      <xdr:col>10</xdr:col>
      <xdr:colOff>114300</xdr:colOff>
      <xdr:row>36</xdr:row>
      <xdr:rowOff>60989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26653"/>
          <a:ext cx="8890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102753</xdr:rowOff>
    </xdr:from>
    <xdr:to>
      <xdr:col>24</xdr:col>
      <xdr:colOff>114300</xdr:colOff>
      <xdr:row>36</xdr:row>
      <xdr:rowOff>32903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125630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5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113248</xdr:rowOff>
    </xdr:from>
    <xdr:to>
      <xdr:col>20</xdr:col>
      <xdr:colOff>38100</xdr:colOff>
      <xdr:row>36</xdr:row>
      <xdr:rowOff>43398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59925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8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160591</xdr:rowOff>
    </xdr:from>
    <xdr:to>
      <xdr:col>15</xdr:col>
      <xdr:colOff>101600</xdr:colOff>
      <xdr:row>36</xdr:row>
      <xdr:rowOff>90741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107268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10189</xdr:rowOff>
    </xdr:from>
    <xdr:to>
      <xdr:col>10</xdr:col>
      <xdr:colOff>165100</xdr:colOff>
      <xdr:row>36</xdr:row>
      <xdr:rowOff>111789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128316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5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3653</xdr:rowOff>
    </xdr:from>
    <xdr:to>
      <xdr:col>6</xdr:col>
      <xdr:colOff>38100</xdr:colOff>
      <xdr:row>36</xdr:row>
      <xdr:rowOff>105253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121780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5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18466</xdr:rowOff>
    </xdr:from>
    <xdr:to>
      <xdr:col>24</xdr:col>
      <xdr:colOff>63500</xdr:colOff>
      <xdr:row>57</xdr:row>
      <xdr:rowOff>56939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1116"/>
          <a:ext cx="8382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50957</xdr:rowOff>
    </xdr:from>
    <xdr:to>
      <xdr:col>19</xdr:col>
      <xdr:colOff>177800</xdr:colOff>
      <xdr:row>57</xdr:row>
      <xdr:rowOff>56939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23607"/>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36899</xdr:rowOff>
    </xdr:from>
    <xdr:to>
      <xdr:col>15</xdr:col>
      <xdr:colOff>50800</xdr:colOff>
      <xdr:row>57</xdr:row>
      <xdr:rowOff>50957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09549"/>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36899</xdr:rowOff>
    </xdr:from>
    <xdr:to>
      <xdr:col>10</xdr:col>
      <xdr:colOff>114300</xdr:colOff>
      <xdr:row>57</xdr:row>
      <xdr:rowOff>111558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9549"/>
          <a:ext cx="889000" cy="7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139116</xdr:rowOff>
    </xdr:from>
    <xdr:to>
      <xdr:col>24</xdr:col>
      <xdr:colOff>114300</xdr:colOff>
      <xdr:row>57</xdr:row>
      <xdr:rowOff>69266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161993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6139</xdr:rowOff>
    </xdr:from>
    <xdr:to>
      <xdr:col>20</xdr:col>
      <xdr:colOff>38100</xdr:colOff>
      <xdr:row>57</xdr:row>
      <xdr:rowOff>107739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124266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xdr:rowOff>
    </xdr:from>
    <xdr:to>
      <xdr:col>15</xdr:col>
      <xdr:colOff>101600</xdr:colOff>
      <xdr:row>57</xdr:row>
      <xdr:rowOff>101757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118284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157549</xdr:rowOff>
    </xdr:from>
    <xdr:to>
      <xdr:col>10</xdr:col>
      <xdr:colOff>165100</xdr:colOff>
      <xdr:row>57</xdr:row>
      <xdr:rowOff>87699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104226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60758</xdr:rowOff>
    </xdr:from>
    <xdr:to>
      <xdr:col>6</xdr:col>
      <xdr:colOff>38100</xdr:colOff>
      <xdr:row>57</xdr:row>
      <xdr:rowOff>162358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7435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18937</xdr:rowOff>
    </xdr:from>
    <xdr:to>
      <xdr:col>24</xdr:col>
      <xdr:colOff>63500</xdr:colOff>
      <xdr:row>76</xdr:row>
      <xdr:rowOff>41813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49137"/>
          <a:ext cx="8382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41813</xdr:rowOff>
    </xdr:from>
    <xdr:to>
      <xdr:col>19</xdr:col>
      <xdr:colOff>177800</xdr:colOff>
      <xdr:row>76</xdr:row>
      <xdr:rowOff>105404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72013"/>
          <a:ext cx="8890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105404</xdr:rowOff>
    </xdr:from>
    <xdr:to>
      <xdr:col>15</xdr:col>
      <xdr:colOff>50800</xdr:colOff>
      <xdr:row>77</xdr:row>
      <xdr:rowOff>12415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35604"/>
          <a:ext cx="889000" cy="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144106</xdr:rowOff>
    </xdr:from>
    <xdr:to>
      <xdr:col>10</xdr:col>
      <xdr:colOff>114300</xdr:colOff>
      <xdr:row>77</xdr:row>
      <xdr:rowOff>12415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74306"/>
          <a:ext cx="889000" cy="3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139586</xdr:rowOff>
    </xdr:from>
    <xdr:to>
      <xdr:col>24</xdr:col>
      <xdr:colOff>114300</xdr:colOff>
      <xdr:row>76</xdr:row>
      <xdr:rowOff>69735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98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162463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162463</xdr:rowOff>
    </xdr:from>
    <xdr:to>
      <xdr:col>20</xdr:col>
      <xdr:colOff>38100</xdr:colOff>
      <xdr:row>76</xdr:row>
      <xdr:rowOff>92613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109141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54604</xdr:rowOff>
    </xdr:from>
    <xdr:to>
      <xdr:col>15</xdr:col>
      <xdr:colOff>101600</xdr:colOff>
      <xdr:row>76</xdr:row>
      <xdr:rowOff>156204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133065</xdr:rowOff>
    </xdr:from>
    <xdr:to>
      <xdr:col>10</xdr:col>
      <xdr:colOff>165100</xdr:colOff>
      <xdr:row>77</xdr:row>
      <xdr:rowOff>63215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79743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93306</xdr:rowOff>
    </xdr:from>
    <xdr:to>
      <xdr:col>6</xdr:col>
      <xdr:colOff>38100</xdr:colOff>
      <xdr:row>77</xdr:row>
      <xdr:rowOff>23456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39983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9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13224</xdr:rowOff>
    </xdr:from>
    <xdr:to>
      <xdr:col>24</xdr:col>
      <xdr:colOff>63500</xdr:colOff>
      <xdr:row>95</xdr:row>
      <xdr:rowOff>93827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00974"/>
          <a:ext cx="83820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13224</xdr:rowOff>
    </xdr:from>
    <xdr:to>
      <xdr:col>19</xdr:col>
      <xdr:colOff>177800</xdr:colOff>
      <xdr:row>96</xdr:row>
      <xdr:rowOff>17025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00974"/>
          <a:ext cx="889000" cy="17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17025</xdr:rowOff>
    </xdr:from>
    <xdr:to>
      <xdr:col>15</xdr:col>
      <xdr:colOff>50800</xdr:colOff>
      <xdr:row>96</xdr:row>
      <xdr:rowOff>24836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622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2525</xdr:rowOff>
    </xdr:from>
    <xdr:to>
      <xdr:col>10</xdr:col>
      <xdr:colOff>114300</xdr:colOff>
      <xdr:row>96</xdr:row>
      <xdr:rowOff>24836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61725"/>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43027</xdr:rowOff>
    </xdr:from>
    <xdr:to>
      <xdr:col>24</xdr:col>
      <xdr:colOff>114300</xdr:colOff>
      <xdr:row>95</xdr:row>
      <xdr:rowOff>144627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21454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133874</xdr:rowOff>
    </xdr:from>
    <xdr:to>
      <xdr:col>20</xdr:col>
      <xdr:colOff>38100</xdr:colOff>
      <xdr:row>95</xdr:row>
      <xdr:rowOff>64024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55151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137675</xdr:rowOff>
    </xdr:from>
    <xdr:to>
      <xdr:col>15</xdr:col>
      <xdr:colOff>101600</xdr:colOff>
      <xdr:row>96</xdr:row>
      <xdr:rowOff>67825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58952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145486</xdr:rowOff>
    </xdr:from>
    <xdr:to>
      <xdr:col>10</xdr:col>
      <xdr:colOff>165100</xdr:colOff>
      <xdr:row>96</xdr:row>
      <xdr:rowOff>75636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92163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123175</xdr:rowOff>
    </xdr:from>
    <xdr:to>
      <xdr:col>6</xdr:col>
      <xdr:colOff>38100</xdr:colOff>
      <xdr:row>96</xdr:row>
      <xdr:rowOff>53325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69852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68175</xdr:rowOff>
    </xdr:from>
    <xdr:to>
      <xdr:col>55</xdr:col>
      <xdr:colOff>0</xdr:colOff>
      <xdr:row>34</xdr:row>
      <xdr:rowOff>87684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97475"/>
          <a:ext cx="8382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159426</xdr:rowOff>
    </xdr:from>
    <xdr:to>
      <xdr:col>50</xdr:col>
      <xdr:colOff>114300</xdr:colOff>
      <xdr:row>34</xdr:row>
      <xdr:rowOff>68175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645826"/>
          <a:ext cx="889000" cy="25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159426</xdr:rowOff>
    </xdr:from>
    <xdr:to>
      <xdr:col>45</xdr:col>
      <xdr:colOff>177800</xdr:colOff>
      <xdr:row>35</xdr:row>
      <xdr:rowOff>36784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645826"/>
          <a:ext cx="889000" cy="39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20270</xdr:rowOff>
    </xdr:from>
    <xdr:to>
      <xdr:col>41</xdr:col>
      <xdr:colOff>50800</xdr:colOff>
      <xdr:row>35</xdr:row>
      <xdr:rowOff>36784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021020"/>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36884</xdr:rowOff>
    </xdr:from>
    <xdr:to>
      <xdr:col>55</xdr:col>
      <xdr:colOff>50800</xdr:colOff>
      <xdr:row>34</xdr:row>
      <xdr:rowOff>138484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59761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1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17375</xdr:rowOff>
    </xdr:from>
    <xdr:to>
      <xdr:col>50</xdr:col>
      <xdr:colOff>165100</xdr:colOff>
      <xdr:row>34</xdr:row>
      <xdr:rowOff>118975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135502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108626</xdr:rowOff>
    </xdr:from>
    <xdr:to>
      <xdr:col>46</xdr:col>
      <xdr:colOff>38100</xdr:colOff>
      <xdr:row>33</xdr:row>
      <xdr:rowOff>38776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5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37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157434</xdr:rowOff>
    </xdr:from>
    <xdr:to>
      <xdr:col>41</xdr:col>
      <xdr:colOff>101600</xdr:colOff>
      <xdr:row>35</xdr:row>
      <xdr:rowOff>87584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104111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140920</xdr:rowOff>
    </xdr:from>
    <xdr:to>
      <xdr:col>36</xdr:col>
      <xdr:colOff>165100</xdr:colOff>
      <xdr:row>35</xdr:row>
      <xdr:rowOff>71070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87597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4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167604</xdr:rowOff>
    </xdr:from>
    <xdr:to>
      <xdr:col>55</xdr:col>
      <xdr:colOff>0</xdr:colOff>
      <xdr:row>57</xdr:row>
      <xdr:rowOff>2394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68804"/>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167604</xdr:rowOff>
    </xdr:from>
    <xdr:to>
      <xdr:col>50</xdr:col>
      <xdr:colOff>114300</xdr:colOff>
      <xdr:row>57</xdr:row>
      <xdr:rowOff>34157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68804"/>
          <a:ext cx="889000" cy="3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161502</xdr:rowOff>
    </xdr:from>
    <xdr:to>
      <xdr:col>45</xdr:col>
      <xdr:colOff>177800</xdr:colOff>
      <xdr:row>57</xdr:row>
      <xdr:rowOff>34157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591252"/>
          <a:ext cx="889000" cy="21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161502</xdr:rowOff>
    </xdr:from>
    <xdr:to>
      <xdr:col>41</xdr:col>
      <xdr:colOff>50800</xdr:colOff>
      <xdr:row>56</xdr:row>
      <xdr:rowOff>163505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91252"/>
          <a:ext cx="889000" cy="1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123044</xdr:rowOff>
    </xdr:from>
    <xdr:to>
      <xdr:col>55</xdr:col>
      <xdr:colOff>50800</xdr:colOff>
      <xdr:row>57</xdr:row>
      <xdr:rowOff>53194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145921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116804</xdr:rowOff>
    </xdr:from>
    <xdr:to>
      <xdr:col>50</xdr:col>
      <xdr:colOff>165100</xdr:colOff>
      <xdr:row>57</xdr:row>
      <xdr:rowOff>46954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63481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9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154807</xdr:rowOff>
    </xdr:from>
    <xdr:to>
      <xdr:col>46</xdr:col>
      <xdr:colOff>38100</xdr:colOff>
      <xdr:row>57</xdr:row>
      <xdr:rowOff>84957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76084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4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110702</xdr:rowOff>
    </xdr:from>
    <xdr:to>
      <xdr:col>41</xdr:col>
      <xdr:colOff>101600</xdr:colOff>
      <xdr:row>56</xdr:row>
      <xdr:rowOff>40852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57379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1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112705</xdr:rowOff>
    </xdr:from>
    <xdr:to>
      <xdr:col>36</xdr:col>
      <xdr:colOff>165100</xdr:colOff>
      <xdr:row>57</xdr:row>
      <xdr:rowOff>42855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59382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8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139136</xdr:rowOff>
    </xdr:from>
    <xdr:to>
      <xdr:col>55</xdr:col>
      <xdr:colOff>0</xdr:colOff>
      <xdr:row>77</xdr:row>
      <xdr:rowOff>144461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40786"/>
          <a:ext cx="8382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139136</xdr:rowOff>
    </xdr:from>
    <xdr:to>
      <xdr:col>50</xdr:col>
      <xdr:colOff>114300</xdr:colOff>
      <xdr:row>78</xdr:row>
      <xdr:rowOff>11716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40786"/>
          <a:ext cx="8890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135882</xdr:rowOff>
    </xdr:from>
    <xdr:to>
      <xdr:col>45</xdr:col>
      <xdr:colOff>177800</xdr:colOff>
      <xdr:row>78</xdr:row>
      <xdr:rowOff>11716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37532"/>
          <a:ext cx="889000" cy="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135882</xdr:rowOff>
    </xdr:from>
    <xdr:to>
      <xdr:col>41</xdr:col>
      <xdr:colOff>50800</xdr:colOff>
      <xdr:row>78</xdr:row>
      <xdr:rowOff>20901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37532"/>
          <a:ext cx="889000" cy="5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93661</xdr:rowOff>
    </xdr:from>
    <xdr:to>
      <xdr:col>55</xdr:col>
      <xdr:colOff>50800</xdr:colOff>
      <xdr:row>78</xdr:row>
      <xdr:rowOff>23811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53038</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88336</xdr:rowOff>
    </xdr:from>
    <xdr:to>
      <xdr:col>50</xdr:col>
      <xdr:colOff>165100</xdr:colOff>
      <xdr:row>78</xdr:row>
      <xdr:rowOff>18486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35013</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6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132366</xdr:rowOff>
    </xdr:from>
    <xdr:to>
      <xdr:col>46</xdr:col>
      <xdr:colOff>38100</xdr:colOff>
      <xdr:row>78</xdr:row>
      <xdr:rowOff>62516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53643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85082</xdr:rowOff>
    </xdr:from>
    <xdr:to>
      <xdr:col>41</xdr:col>
      <xdr:colOff>101600</xdr:colOff>
      <xdr:row>78</xdr:row>
      <xdr:rowOff>15232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31759</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6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141551</xdr:rowOff>
    </xdr:from>
    <xdr:to>
      <xdr:col>36</xdr:col>
      <xdr:colOff>165100</xdr:colOff>
      <xdr:row>78</xdr:row>
      <xdr:rowOff>71701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62828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112655</xdr:rowOff>
    </xdr:from>
    <xdr:to>
      <xdr:col>55</xdr:col>
      <xdr:colOff>0</xdr:colOff>
      <xdr:row>97</xdr:row>
      <xdr:rowOff>40244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571855"/>
          <a:ext cx="838200" cy="9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110847</xdr:rowOff>
    </xdr:from>
    <xdr:to>
      <xdr:col>50</xdr:col>
      <xdr:colOff>114300</xdr:colOff>
      <xdr:row>97</xdr:row>
      <xdr:rowOff>40244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570047"/>
          <a:ext cx="889000" cy="10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110077</xdr:rowOff>
    </xdr:from>
    <xdr:to>
      <xdr:col>45</xdr:col>
      <xdr:colOff>177800</xdr:colOff>
      <xdr:row>96</xdr:row>
      <xdr:rowOff>110847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054927"/>
          <a:ext cx="889000" cy="5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110077</xdr:rowOff>
    </xdr:from>
    <xdr:to>
      <xdr:col>41</xdr:col>
      <xdr:colOff>50800</xdr:colOff>
      <xdr:row>95</xdr:row>
      <xdr:rowOff>161055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054927"/>
          <a:ext cx="889000" cy="3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61855</xdr:rowOff>
    </xdr:from>
    <xdr:to>
      <xdr:col>55</xdr:col>
      <xdr:colOff>50800</xdr:colOff>
      <xdr:row>96</xdr:row>
      <xdr:rowOff>163455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84732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7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160894</xdr:rowOff>
    </xdr:from>
    <xdr:to>
      <xdr:col>50</xdr:col>
      <xdr:colOff>165100</xdr:colOff>
      <xdr:row>97</xdr:row>
      <xdr:rowOff>91044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107571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9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60047</xdr:rowOff>
    </xdr:from>
    <xdr:to>
      <xdr:col>46</xdr:col>
      <xdr:colOff>38100</xdr:colOff>
      <xdr:row>96</xdr:row>
      <xdr:rowOff>161647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6724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29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59277</xdr:rowOff>
    </xdr:from>
    <xdr:to>
      <xdr:col>41</xdr:col>
      <xdr:colOff>101600</xdr:colOff>
      <xdr:row>93</xdr:row>
      <xdr:rowOff>160877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0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5954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577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110255</xdr:rowOff>
    </xdr:from>
    <xdr:to>
      <xdr:col>36</xdr:col>
      <xdr:colOff>165100</xdr:colOff>
      <xdr:row>96</xdr:row>
      <xdr:rowOff>40405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56932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1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44448</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099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14282</xdr:rowOff>
    </xdr:from>
    <xdr:to>
      <xdr:col>71</xdr:col>
      <xdr:colOff>177800</xdr:colOff>
      <xdr:row>39</xdr:row>
      <xdr:rowOff>44448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00832"/>
          <a:ext cx="889000" cy="3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165098</xdr:rowOff>
    </xdr:from>
    <xdr:to>
      <xdr:col>72</xdr:col>
      <xdr:colOff>38100</xdr:colOff>
      <xdr:row>39</xdr:row>
      <xdr:rowOff>95248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134932</xdr:rowOff>
    </xdr:from>
    <xdr:to>
      <xdr:col>67</xdr:col>
      <xdr:colOff>101600</xdr:colOff>
      <xdr:row>39</xdr:row>
      <xdr:rowOff>65082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56209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7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2515</xdr:rowOff>
    </xdr:from>
    <xdr:to>
      <xdr:col>85</xdr:col>
      <xdr:colOff>127000</xdr:colOff>
      <xdr:row>76</xdr:row>
      <xdr:rowOff>62973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32715"/>
          <a:ext cx="838200" cy="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62973</xdr:rowOff>
    </xdr:from>
    <xdr:to>
      <xdr:col>81</xdr:col>
      <xdr:colOff>50800</xdr:colOff>
      <xdr:row>76</xdr:row>
      <xdr:rowOff>130342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93173"/>
          <a:ext cx="8890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130342</xdr:rowOff>
    </xdr:from>
    <xdr:to>
      <xdr:col>76</xdr:col>
      <xdr:colOff>114300</xdr:colOff>
      <xdr:row>76</xdr:row>
      <xdr:rowOff>169360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60542"/>
          <a:ext cx="889000" cy="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134037</xdr:rowOff>
    </xdr:from>
    <xdr:to>
      <xdr:col>71</xdr:col>
      <xdr:colOff>177800</xdr:colOff>
      <xdr:row>76</xdr:row>
      <xdr:rowOff>169360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6423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123165</xdr:rowOff>
    </xdr:from>
    <xdr:to>
      <xdr:col>85</xdr:col>
      <xdr:colOff>177800</xdr:colOff>
      <xdr:row>76</xdr:row>
      <xdr:rowOff>53315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146042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3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12173</xdr:rowOff>
    </xdr:from>
    <xdr:to>
      <xdr:col>81</xdr:col>
      <xdr:colOff>101600</xdr:colOff>
      <xdr:row>76</xdr:row>
      <xdr:rowOff>113773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130299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1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79542</xdr:rowOff>
    </xdr:from>
    <xdr:to>
      <xdr:col>76</xdr:col>
      <xdr:colOff>165100</xdr:colOff>
      <xdr:row>77</xdr:row>
      <xdr:rowOff>9692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26219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8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118560</xdr:rowOff>
    </xdr:from>
    <xdr:to>
      <xdr:col>72</xdr:col>
      <xdr:colOff>38100</xdr:colOff>
      <xdr:row>77</xdr:row>
      <xdr:rowOff>48710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65238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2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83237</xdr:rowOff>
    </xdr:from>
    <xdr:to>
      <xdr:col>67</xdr:col>
      <xdr:colOff>101600</xdr:colOff>
      <xdr:row>77</xdr:row>
      <xdr:rowOff>13387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29914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114298</xdr:rowOff>
    </xdr:from>
    <xdr:to>
      <xdr:col>85</xdr:col>
      <xdr:colOff>127000</xdr:colOff>
      <xdr:row>97</xdr:row>
      <xdr:rowOff>165636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44948"/>
          <a:ext cx="838200" cy="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100975</xdr:rowOff>
    </xdr:from>
    <xdr:to>
      <xdr:col>81</xdr:col>
      <xdr:colOff>50800</xdr:colOff>
      <xdr:row>97</xdr:row>
      <xdr:rowOff>114298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31625"/>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98876</xdr:rowOff>
    </xdr:from>
    <xdr:to>
      <xdr:col>76</xdr:col>
      <xdr:colOff>114300</xdr:colOff>
      <xdr:row>97</xdr:row>
      <xdr:rowOff>100975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29526"/>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98876</xdr:rowOff>
    </xdr:from>
    <xdr:to>
      <xdr:col>71</xdr:col>
      <xdr:colOff>177800</xdr:colOff>
      <xdr:row>98</xdr:row>
      <xdr:rowOff>18796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29526"/>
          <a:ext cx="889000" cy="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114836</xdr:rowOff>
    </xdr:from>
    <xdr:to>
      <xdr:col>85</xdr:col>
      <xdr:colOff>177800</xdr:colOff>
      <xdr:row>98</xdr:row>
      <xdr:rowOff>44986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137713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9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63498</xdr:rowOff>
    </xdr:from>
    <xdr:to>
      <xdr:col>81</xdr:col>
      <xdr:colOff>101600</xdr:colOff>
      <xdr:row>97</xdr:row>
      <xdr:rowOff>165098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10175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6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50175</xdr:rowOff>
    </xdr:from>
    <xdr:to>
      <xdr:col>76</xdr:col>
      <xdr:colOff>165100</xdr:colOff>
      <xdr:row>97</xdr:row>
      <xdr:rowOff>151775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168302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48076</xdr:rowOff>
    </xdr:from>
    <xdr:to>
      <xdr:col>72</xdr:col>
      <xdr:colOff>38100</xdr:colOff>
      <xdr:row>97</xdr:row>
      <xdr:rowOff>149676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166203</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139446</xdr:rowOff>
    </xdr:from>
    <xdr:to>
      <xdr:col>67</xdr:col>
      <xdr:colOff>101600</xdr:colOff>
      <xdr:row>98</xdr:row>
      <xdr:rowOff>69596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86123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4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7150</xdr:rowOff>
    </xdr:from>
    <xdr:to>
      <xdr:col>116</xdr:col>
      <xdr:colOff>63500</xdr:colOff>
      <xdr:row>38</xdr:row>
      <xdr:rowOff>35916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22250"/>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35916</xdr:rowOff>
    </xdr:from>
    <xdr:to>
      <xdr:col>111</xdr:col>
      <xdr:colOff>177800</xdr:colOff>
      <xdr:row>38</xdr:row>
      <xdr:rowOff>118897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51016"/>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118897</xdr:rowOff>
    </xdr:from>
    <xdr:to>
      <xdr:col>107</xdr:col>
      <xdr:colOff>50800</xdr:colOff>
      <xdr:row>38</xdr:row>
      <xdr:rowOff>150178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33997"/>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150178</xdr:rowOff>
    </xdr:from>
    <xdr:to>
      <xdr:col>102</xdr:col>
      <xdr:colOff>114300</xdr:colOff>
      <xdr:row>38</xdr:row>
      <xdr:rowOff>150902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6527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127800</xdr:rowOff>
    </xdr:from>
    <xdr:to>
      <xdr:col>116</xdr:col>
      <xdr:colOff>114300</xdr:colOff>
      <xdr:row>38</xdr:row>
      <xdr:rowOff>57950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150677</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156566</xdr:rowOff>
    </xdr:from>
    <xdr:to>
      <xdr:col>112</xdr:col>
      <xdr:colOff>38100</xdr:colOff>
      <xdr:row>38</xdr:row>
      <xdr:rowOff>86716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103243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7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68097</xdr:rowOff>
    </xdr:from>
    <xdr:to>
      <xdr:col>107</xdr:col>
      <xdr:colOff>101600</xdr:colOff>
      <xdr:row>38</xdr:row>
      <xdr:rowOff>169697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14774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99378</xdr:rowOff>
    </xdr:from>
    <xdr:to>
      <xdr:col>102</xdr:col>
      <xdr:colOff>165100</xdr:colOff>
      <xdr:row>39</xdr:row>
      <xdr:rowOff>29528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46055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100102</xdr:rowOff>
    </xdr:from>
    <xdr:to>
      <xdr:col>98</xdr:col>
      <xdr:colOff>38100</xdr:colOff>
      <xdr:row>39</xdr:row>
      <xdr:rowOff>30252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46778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9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88867</xdr:rowOff>
    </xdr:from>
    <xdr:to>
      <xdr:col>116</xdr:col>
      <xdr:colOff>63500</xdr:colOff>
      <xdr:row>58</xdr:row>
      <xdr:rowOff>93356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32967"/>
          <a:ext cx="8382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89819</xdr:rowOff>
    </xdr:from>
    <xdr:to>
      <xdr:col>111</xdr:col>
      <xdr:colOff>177800</xdr:colOff>
      <xdr:row>58</xdr:row>
      <xdr:rowOff>93356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33919"/>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89819</xdr:rowOff>
    </xdr:from>
    <xdr:to>
      <xdr:col>107</xdr:col>
      <xdr:colOff>50800</xdr:colOff>
      <xdr:row>58</xdr:row>
      <xdr:rowOff>103170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33919"/>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103170</xdr:rowOff>
    </xdr:from>
    <xdr:to>
      <xdr:col>102</xdr:col>
      <xdr:colOff>114300</xdr:colOff>
      <xdr:row>58</xdr:row>
      <xdr:rowOff>107391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47270"/>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38067</xdr:rowOff>
    </xdr:from>
    <xdr:to>
      <xdr:col>116</xdr:col>
      <xdr:colOff>114300</xdr:colOff>
      <xdr:row>58</xdr:row>
      <xdr:rowOff>139667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60944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42556</xdr:rowOff>
    </xdr:from>
    <xdr:to>
      <xdr:col>112</xdr:col>
      <xdr:colOff>38100</xdr:colOff>
      <xdr:row>58</xdr:row>
      <xdr:rowOff>144156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160683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39019</xdr:rowOff>
    </xdr:from>
    <xdr:to>
      <xdr:col>107</xdr:col>
      <xdr:colOff>101600</xdr:colOff>
      <xdr:row>58</xdr:row>
      <xdr:rowOff>140619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157146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52370</xdr:rowOff>
    </xdr:from>
    <xdr:to>
      <xdr:col>102</xdr:col>
      <xdr:colOff>165100</xdr:colOff>
      <xdr:row>58</xdr:row>
      <xdr:rowOff>153970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170497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7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56591</xdr:rowOff>
    </xdr:from>
    <xdr:to>
      <xdr:col>98</xdr:col>
      <xdr:colOff>38100</xdr:colOff>
      <xdr:row>58</xdr:row>
      <xdr:rowOff>158191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3268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87023</xdr:rowOff>
    </xdr:from>
    <xdr:to>
      <xdr:col>116</xdr:col>
      <xdr:colOff>63500</xdr:colOff>
      <xdr:row>75</xdr:row>
      <xdr:rowOff>33268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74323"/>
          <a:ext cx="838200" cy="1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33268</xdr:rowOff>
    </xdr:from>
    <xdr:to>
      <xdr:col>111</xdr:col>
      <xdr:colOff>177800</xdr:colOff>
      <xdr:row>75</xdr:row>
      <xdr:rowOff>87545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92018"/>
          <a:ext cx="889000" cy="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87545</xdr:rowOff>
    </xdr:from>
    <xdr:to>
      <xdr:col>107</xdr:col>
      <xdr:colOff>50800</xdr:colOff>
      <xdr:row>76</xdr:row>
      <xdr:rowOff>46434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46295"/>
          <a:ext cx="889000" cy="1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46434</xdr:rowOff>
    </xdr:from>
    <xdr:to>
      <xdr:col>102</xdr:col>
      <xdr:colOff>114300</xdr:colOff>
      <xdr:row>76</xdr:row>
      <xdr:rowOff>125226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76634"/>
          <a:ext cx="889000" cy="7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36223</xdr:rowOff>
    </xdr:from>
    <xdr:to>
      <xdr:col>116</xdr:col>
      <xdr:colOff>114300</xdr:colOff>
      <xdr:row>74</xdr:row>
      <xdr:rowOff>137823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59100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7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153918</xdr:rowOff>
    </xdr:from>
    <xdr:to>
      <xdr:col>112</xdr:col>
      <xdr:colOff>38100</xdr:colOff>
      <xdr:row>75</xdr:row>
      <xdr:rowOff>84068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100595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1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36745</xdr:rowOff>
    </xdr:from>
    <xdr:to>
      <xdr:col>107</xdr:col>
      <xdr:colOff>101600</xdr:colOff>
      <xdr:row>75</xdr:row>
      <xdr:rowOff>138345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154872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7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167084</xdr:rowOff>
    </xdr:from>
    <xdr:to>
      <xdr:col>102</xdr:col>
      <xdr:colOff>165100</xdr:colOff>
      <xdr:row>76</xdr:row>
      <xdr:rowOff>97234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113762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0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74426</xdr:rowOff>
    </xdr:from>
    <xdr:to>
      <xdr:col>98</xdr:col>
      <xdr:colOff>38100</xdr:colOff>
      <xdr:row>77</xdr:row>
      <xdr:rowOff>4576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21103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7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388,870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年度以降行財政改革の実施により、物件費等の削減に努めているところであるが、令和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年度においては、各種事業費の増加や物価、光熱費の高騰の影響等により、物件費決算額が増加となり、依然として類似団体と比較して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人当たりコストが高い状況となっている。今後においても、事務事業の点検・見直し等により経費削減に努めていく。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427,305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年度においては、補助金の減少により、住民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人当たりコストは減少となっているが、依然として類似団体と比較して高い状況となっている。今後においても、引き続き事務事業の点検・見直し等を継続して実施し、補助費等の抑制に努めていく。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340,256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円となっており、近年、老朽化した公共施設更新の実施により増加傾向となっているが、令和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年度においては、新規整備に係る普通建設事業費が減少したことにより、住民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コストは減少したが、依然として類似団体と比較して高い状況となっている。今後においても、公共施設の老朽化対策の実施により、増加する見込みであることから、将来を見据えた計画的・効率的な事業の実施により財政負担の軽減・平準化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292,013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円となっており、近年、老朽化した公共施設改修・更新のため発行した地方債の元利償還金の増加により増加傾向にあり、類似団体と比較して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コストが高い状況となっている。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
1,667
158.70
3,886,654
3,835,026
51,231
1,871,584
4,755,475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162046</xdr:rowOff>
    </xdr:from>
    <xdr:to>
      <xdr:col>24</xdr:col>
      <xdr:colOff>63500</xdr:colOff>
      <xdr:row>36</xdr:row>
      <xdr:rowOff>8731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62796"/>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8731</xdr:rowOff>
    </xdr:from>
    <xdr:to>
      <xdr:col>19</xdr:col>
      <xdr:colOff>177800</xdr:colOff>
      <xdr:row>36</xdr:row>
      <xdr:rowOff>19342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80931"/>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xdr:rowOff>
    </xdr:from>
    <xdr:to>
      <xdr:col>15</xdr:col>
      <xdr:colOff>50800</xdr:colOff>
      <xdr:row>36</xdr:row>
      <xdr:rowOff>19342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8022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xdr:rowOff>
    </xdr:from>
    <xdr:to>
      <xdr:col>10</xdr:col>
      <xdr:colOff>114300</xdr:colOff>
      <xdr:row>36</xdr:row>
      <xdr:rowOff>36735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80226"/>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111246</xdr:rowOff>
    </xdr:from>
    <xdr:to>
      <xdr:col>24</xdr:col>
      <xdr:colOff>114300</xdr:colOff>
      <xdr:row>36</xdr:row>
      <xdr:rowOff>41396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134123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129381</xdr:rowOff>
    </xdr:from>
    <xdr:to>
      <xdr:col>20</xdr:col>
      <xdr:colOff>38100</xdr:colOff>
      <xdr:row>36</xdr:row>
      <xdr:rowOff>59531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76058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139992</xdr:rowOff>
    </xdr:from>
    <xdr:to>
      <xdr:col>15</xdr:col>
      <xdr:colOff>101600</xdr:colOff>
      <xdr:row>36</xdr:row>
      <xdr:rowOff>70142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86669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128676</xdr:rowOff>
    </xdr:from>
    <xdr:to>
      <xdr:col>10</xdr:col>
      <xdr:colOff>165100</xdr:colOff>
      <xdr:row>36</xdr:row>
      <xdr:rowOff>58826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75353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157385</xdr:rowOff>
    </xdr:from>
    <xdr:to>
      <xdr:col>6</xdr:col>
      <xdr:colOff>38100</xdr:colOff>
      <xdr:row>36</xdr:row>
      <xdr:rowOff>87535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104062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75099</xdr:rowOff>
    </xdr:from>
    <xdr:to>
      <xdr:col>24</xdr:col>
      <xdr:colOff>63500</xdr:colOff>
      <xdr:row>57</xdr:row>
      <xdr:rowOff>493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76299"/>
          <a:ext cx="838200" cy="9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13433</xdr:rowOff>
    </xdr:from>
    <xdr:to>
      <xdr:col>19</xdr:col>
      <xdr:colOff>177800</xdr:colOff>
      <xdr:row>56</xdr:row>
      <xdr:rowOff>75099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14633"/>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13433</xdr:rowOff>
    </xdr:from>
    <xdr:to>
      <xdr:col>15</xdr:col>
      <xdr:colOff>50800</xdr:colOff>
      <xdr:row>56</xdr:row>
      <xdr:rowOff>85658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14633"/>
          <a:ext cx="889000" cy="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85658</xdr:rowOff>
    </xdr:from>
    <xdr:to>
      <xdr:col>10</xdr:col>
      <xdr:colOff>114300</xdr:colOff>
      <xdr:row>57</xdr:row>
      <xdr:rowOff>47104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86858"/>
          <a:ext cx="889000" cy="1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121143</xdr:rowOff>
    </xdr:from>
    <xdr:to>
      <xdr:col>24</xdr:col>
      <xdr:colOff>114300</xdr:colOff>
      <xdr:row>57</xdr:row>
      <xdr:rowOff>51293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144020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7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24299</xdr:rowOff>
    </xdr:from>
    <xdr:to>
      <xdr:col>20</xdr:col>
      <xdr:colOff>38100</xdr:colOff>
      <xdr:row>56</xdr:row>
      <xdr:rowOff>125899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142426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0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134083</xdr:rowOff>
    </xdr:from>
    <xdr:to>
      <xdr:col>15</xdr:col>
      <xdr:colOff>101600</xdr:colOff>
      <xdr:row>56</xdr:row>
      <xdr:rowOff>64233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80760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3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34858</xdr:rowOff>
    </xdr:from>
    <xdr:to>
      <xdr:col>10</xdr:col>
      <xdr:colOff>165100</xdr:colOff>
      <xdr:row>56</xdr:row>
      <xdr:rowOff>136458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152985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1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167754</xdr:rowOff>
    </xdr:from>
    <xdr:to>
      <xdr:col>6</xdr:col>
      <xdr:colOff>38100</xdr:colOff>
      <xdr:row>57</xdr:row>
      <xdr:rowOff>97904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114431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4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88528</xdr:rowOff>
    </xdr:from>
    <xdr:to>
      <xdr:col>24</xdr:col>
      <xdr:colOff>62865</xdr:colOff>
      <xdr:row>79</xdr:row>
      <xdr:rowOff>25563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61478"/>
          <a:ext cx="1270" cy="130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25563</xdr:rowOff>
    </xdr:from>
    <xdr:to>
      <xdr:col>24</xdr:col>
      <xdr:colOff>152400</xdr:colOff>
      <xdr:row>79</xdr:row>
      <xdr:rowOff>25563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35205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88528</xdr:rowOff>
    </xdr:from>
    <xdr:to>
      <xdr:col>24</xdr:col>
      <xdr:colOff>152400</xdr:colOff>
      <xdr:row>71</xdr:row>
      <xdr:rowOff>88528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6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93980</xdr:rowOff>
    </xdr:from>
    <xdr:to>
      <xdr:col>24</xdr:col>
      <xdr:colOff>63500</xdr:colOff>
      <xdr:row>75</xdr:row>
      <xdr:rowOff>155308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52730"/>
          <a:ext cx="8382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147274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17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168847</xdr:rowOff>
    </xdr:from>
    <xdr:to>
      <xdr:col>24</xdr:col>
      <xdr:colOff>114300</xdr:colOff>
      <xdr:row>77</xdr:row>
      <xdr:rowOff>98997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19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155308</xdr:rowOff>
    </xdr:from>
    <xdr:to>
      <xdr:col>19</xdr:col>
      <xdr:colOff>177800</xdr:colOff>
      <xdr:row>76</xdr:row>
      <xdr:rowOff>86021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14058"/>
          <a:ext cx="889000" cy="10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153891</xdr:rowOff>
    </xdr:from>
    <xdr:to>
      <xdr:col>20</xdr:col>
      <xdr:colOff>38100</xdr:colOff>
      <xdr:row>77</xdr:row>
      <xdr:rowOff>84041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8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75168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141523</xdr:rowOff>
    </xdr:from>
    <xdr:to>
      <xdr:col>15</xdr:col>
      <xdr:colOff>50800</xdr:colOff>
      <xdr:row>76</xdr:row>
      <xdr:rowOff>86021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143023"/>
          <a:ext cx="889000" cy="9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44692</xdr:rowOff>
    </xdr:from>
    <xdr:to>
      <xdr:col>15</xdr:col>
      <xdr:colOff>101600</xdr:colOff>
      <xdr:row>77</xdr:row>
      <xdr:rowOff>146292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137419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141523</xdr:rowOff>
    </xdr:from>
    <xdr:to>
      <xdr:col>10</xdr:col>
      <xdr:colOff>114300</xdr:colOff>
      <xdr:row>77</xdr:row>
      <xdr:rowOff>82231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143023"/>
          <a:ext cx="889000" cy="114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94969</xdr:rowOff>
    </xdr:from>
    <xdr:to>
      <xdr:col>10</xdr:col>
      <xdr:colOff>165100</xdr:colOff>
      <xdr:row>78</xdr:row>
      <xdr:rowOff>25119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16246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8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121504</xdr:rowOff>
    </xdr:from>
    <xdr:to>
      <xdr:col>6</xdr:col>
      <xdr:colOff>38100</xdr:colOff>
      <xdr:row>78</xdr:row>
      <xdr:rowOff>51654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42781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43180</xdr:rowOff>
    </xdr:from>
    <xdr:to>
      <xdr:col>24</xdr:col>
      <xdr:colOff>114300</xdr:colOff>
      <xdr:row>75</xdr:row>
      <xdr:rowOff>144780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5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104508</xdr:rowOff>
    </xdr:from>
    <xdr:to>
      <xdr:col>20</xdr:col>
      <xdr:colOff>38100</xdr:colOff>
      <xdr:row>76</xdr:row>
      <xdr:rowOff>34658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51185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3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35221</xdr:rowOff>
    </xdr:from>
    <xdr:to>
      <xdr:col>15</xdr:col>
      <xdr:colOff>101600</xdr:colOff>
      <xdr:row>76</xdr:row>
      <xdr:rowOff>136821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153349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90723</xdr:rowOff>
    </xdr:from>
    <xdr:to>
      <xdr:col>10</xdr:col>
      <xdr:colOff>165100</xdr:colOff>
      <xdr:row>71</xdr:row>
      <xdr:rowOff>20873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0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37400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186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31431</xdr:rowOff>
    </xdr:from>
    <xdr:to>
      <xdr:col>6</xdr:col>
      <xdr:colOff>38100</xdr:colOff>
      <xdr:row>77</xdr:row>
      <xdr:rowOff>133031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149558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17301</xdr:rowOff>
    </xdr:from>
    <xdr:to>
      <xdr:col>24</xdr:col>
      <xdr:colOff>63500</xdr:colOff>
      <xdr:row>97</xdr:row>
      <xdr:rowOff>34534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47951"/>
          <a:ext cx="8382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17301</xdr:rowOff>
    </xdr:from>
    <xdr:to>
      <xdr:col>19</xdr:col>
      <xdr:colOff>177800</xdr:colOff>
      <xdr:row>97</xdr:row>
      <xdr:rowOff>81152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47951"/>
          <a:ext cx="889000" cy="6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44906</xdr:rowOff>
    </xdr:from>
    <xdr:to>
      <xdr:col>15</xdr:col>
      <xdr:colOff>50800</xdr:colOff>
      <xdr:row>97</xdr:row>
      <xdr:rowOff>81152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675556"/>
          <a:ext cx="8890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44906</xdr:rowOff>
    </xdr:from>
    <xdr:to>
      <xdr:col>10</xdr:col>
      <xdr:colOff>114300</xdr:colOff>
      <xdr:row>97</xdr:row>
      <xdr:rowOff>87739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75556"/>
          <a:ext cx="889000" cy="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155184</xdr:rowOff>
    </xdr:from>
    <xdr:to>
      <xdr:col>24</xdr:col>
      <xdr:colOff>114300</xdr:colOff>
      <xdr:row>97</xdr:row>
      <xdr:rowOff>85334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133611</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9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137951</xdr:rowOff>
    </xdr:from>
    <xdr:to>
      <xdr:col>20</xdr:col>
      <xdr:colOff>38100</xdr:colOff>
      <xdr:row>97</xdr:row>
      <xdr:rowOff>68101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59228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668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30352</xdr:rowOff>
    </xdr:from>
    <xdr:to>
      <xdr:col>15</xdr:col>
      <xdr:colOff>101600</xdr:colOff>
      <xdr:row>97</xdr:row>
      <xdr:rowOff>131952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123079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675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165556</xdr:rowOff>
    </xdr:from>
    <xdr:to>
      <xdr:col>10</xdr:col>
      <xdr:colOff>165100</xdr:colOff>
      <xdr:row>97</xdr:row>
      <xdr:rowOff>95706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112233</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639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36939</xdr:rowOff>
    </xdr:from>
    <xdr:to>
      <xdr:col>6</xdr:col>
      <xdr:colOff>38100</xdr:colOff>
      <xdr:row>97</xdr:row>
      <xdr:rowOff>138539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155066</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64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9536</xdr:rowOff>
    </xdr:from>
    <xdr:to>
      <xdr:col>55</xdr:col>
      <xdr:colOff>0</xdr:colOff>
      <xdr:row>58</xdr:row>
      <xdr:rowOff>14028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53636"/>
          <a:ext cx="8382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14028</xdr:rowOff>
    </xdr:from>
    <xdr:to>
      <xdr:col>50</xdr:col>
      <xdr:colOff>114300</xdr:colOff>
      <xdr:row>58</xdr:row>
      <xdr:rowOff>18239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58128"/>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16115</xdr:rowOff>
    </xdr:from>
    <xdr:to>
      <xdr:col>45</xdr:col>
      <xdr:colOff>177800</xdr:colOff>
      <xdr:row>58</xdr:row>
      <xdr:rowOff>18239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60215"/>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14707</xdr:rowOff>
    </xdr:from>
    <xdr:to>
      <xdr:col>41</xdr:col>
      <xdr:colOff>50800</xdr:colOff>
      <xdr:row>58</xdr:row>
      <xdr:rowOff>16115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58807"/>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130186</xdr:rowOff>
    </xdr:from>
    <xdr:to>
      <xdr:col>55</xdr:col>
      <xdr:colOff>50800</xdr:colOff>
      <xdr:row>58</xdr:row>
      <xdr:rowOff>60336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89563</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9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134678</xdr:rowOff>
    </xdr:from>
    <xdr:to>
      <xdr:col>50</xdr:col>
      <xdr:colOff>165100</xdr:colOff>
      <xdr:row>58</xdr:row>
      <xdr:rowOff>64828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81355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68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138889</xdr:rowOff>
    </xdr:from>
    <xdr:to>
      <xdr:col>46</xdr:col>
      <xdr:colOff>38100</xdr:colOff>
      <xdr:row>58</xdr:row>
      <xdr:rowOff>69039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85566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968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136765</xdr:rowOff>
    </xdr:from>
    <xdr:to>
      <xdr:col>41</xdr:col>
      <xdr:colOff>101600</xdr:colOff>
      <xdr:row>58</xdr:row>
      <xdr:rowOff>66915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83442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968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135357</xdr:rowOff>
    </xdr:from>
    <xdr:to>
      <xdr:col>36</xdr:col>
      <xdr:colOff>165100</xdr:colOff>
      <xdr:row>58</xdr:row>
      <xdr:rowOff>65507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82034</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68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109351</xdr:rowOff>
    </xdr:from>
    <xdr:to>
      <xdr:col>55</xdr:col>
      <xdr:colOff>0</xdr:colOff>
      <xdr:row>76</xdr:row>
      <xdr:rowOff>153019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39551"/>
          <a:ext cx="838200" cy="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99423</xdr:rowOff>
    </xdr:from>
    <xdr:to>
      <xdr:col>50</xdr:col>
      <xdr:colOff>114300</xdr:colOff>
      <xdr:row>76</xdr:row>
      <xdr:rowOff>153019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29623"/>
          <a:ext cx="889000" cy="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99423</xdr:rowOff>
    </xdr:from>
    <xdr:to>
      <xdr:col>45</xdr:col>
      <xdr:colOff>177800</xdr:colOff>
      <xdr:row>77</xdr:row>
      <xdr:rowOff>5507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29623"/>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8493</xdr:rowOff>
    </xdr:from>
    <xdr:to>
      <xdr:col>41</xdr:col>
      <xdr:colOff>50800</xdr:colOff>
      <xdr:row>77</xdr:row>
      <xdr:rowOff>5507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867243"/>
          <a:ext cx="889000" cy="3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58551</xdr:rowOff>
    </xdr:from>
    <xdr:to>
      <xdr:col>55</xdr:col>
      <xdr:colOff>50800</xdr:colOff>
      <xdr:row>76</xdr:row>
      <xdr:rowOff>160151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81428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102219</xdr:rowOff>
    </xdr:from>
    <xdr:to>
      <xdr:col>50</xdr:col>
      <xdr:colOff>165100</xdr:colOff>
      <xdr:row>77</xdr:row>
      <xdr:rowOff>32369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48896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90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48623</xdr:rowOff>
    </xdr:from>
    <xdr:to>
      <xdr:col>46</xdr:col>
      <xdr:colOff>38100</xdr:colOff>
      <xdr:row>76</xdr:row>
      <xdr:rowOff>150223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166750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5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126157</xdr:rowOff>
    </xdr:from>
    <xdr:to>
      <xdr:col>41</xdr:col>
      <xdr:colOff>101600</xdr:colOff>
      <xdr:row>77</xdr:row>
      <xdr:rowOff>56307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72834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93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129143</xdr:rowOff>
    </xdr:from>
    <xdr:to>
      <xdr:col>36</xdr:col>
      <xdr:colOff>165100</xdr:colOff>
      <xdr:row>75</xdr:row>
      <xdr:rowOff>59293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75820</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59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170380</xdr:rowOff>
    </xdr:from>
    <xdr:to>
      <xdr:col>55</xdr:col>
      <xdr:colOff>0</xdr:colOff>
      <xdr:row>95</xdr:row>
      <xdr:rowOff>123027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8668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123027</xdr:rowOff>
    </xdr:from>
    <xdr:to>
      <xdr:col>50</xdr:col>
      <xdr:colOff>114300</xdr:colOff>
      <xdr:row>97</xdr:row>
      <xdr:rowOff>149378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10777"/>
          <a:ext cx="889000" cy="36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166624</xdr:rowOff>
    </xdr:from>
    <xdr:to>
      <xdr:col>45</xdr:col>
      <xdr:colOff>177800</xdr:colOff>
      <xdr:row>97</xdr:row>
      <xdr:rowOff>149378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25824"/>
          <a:ext cx="889000" cy="15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166624</xdr:rowOff>
    </xdr:from>
    <xdr:to>
      <xdr:col>41</xdr:col>
      <xdr:colOff>50800</xdr:colOff>
      <xdr:row>98</xdr:row>
      <xdr:rowOff>13356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25824"/>
          <a:ext cx="889000" cy="18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119580</xdr:rowOff>
    </xdr:from>
    <xdr:to>
      <xdr:col>55</xdr:col>
      <xdr:colOff>50800</xdr:colOff>
      <xdr:row>95</xdr:row>
      <xdr:rowOff>49730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142457</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8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72227</xdr:rowOff>
    </xdr:from>
    <xdr:to>
      <xdr:col>50</xdr:col>
      <xdr:colOff>165100</xdr:colOff>
      <xdr:row>96</xdr:row>
      <xdr:rowOff>2377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18904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13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98578</xdr:rowOff>
    </xdr:from>
    <xdr:to>
      <xdr:col>46</xdr:col>
      <xdr:colOff>38100</xdr:colOff>
      <xdr:row>98</xdr:row>
      <xdr:rowOff>28728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19855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115824</xdr:rowOff>
    </xdr:from>
    <xdr:to>
      <xdr:col>41</xdr:col>
      <xdr:colOff>101600</xdr:colOff>
      <xdr:row>97</xdr:row>
      <xdr:rowOff>45974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62501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35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134006</xdr:rowOff>
    </xdr:from>
    <xdr:to>
      <xdr:col>36</xdr:col>
      <xdr:colOff>165100</xdr:colOff>
      <xdr:row>98</xdr:row>
      <xdr:rowOff>64156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55283</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85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115882</xdr:rowOff>
    </xdr:from>
    <xdr:to>
      <xdr:col>85</xdr:col>
      <xdr:colOff>127000</xdr:colOff>
      <xdr:row>37</xdr:row>
      <xdr:rowOff>125991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59532"/>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50964</xdr:rowOff>
    </xdr:from>
    <xdr:to>
      <xdr:col>81</xdr:col>
      <xdr:colOff>50800</xdr:colOff>
      <xdr:row>37</xdr:row>
      <xdr:rowOff>115882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23164"/>
          <a:ext cx="889000" cy="2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50964</xdr:rowOff>
    </xdr:from>
    <xdr:to>
      <xdr:col>76</xdr:col>
      <xdr:colOff>114300</xdr:colOff>
      <xdr:row>38</xdr:row>
      <xdr:rowOff>997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23164"/>
          <a:ext cx="889000" cy="29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132739</xdr:rowOff>
    </xdr:from>
    <xdr:to>
      <xdr:col>71</xdr:col>
      <xdr:colOff>177800</xdr:colOff>
      <xdr:row>38</xdr:row>
      <xdr:rowOff>997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76389"/>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75191</xdr:rowOff>
    </xdr:from>
    <xdr:to>
      <xdr:col>85</xdr:col>
      <xdr:colOff>177800</xdr:colOff>
      <xdr:row>38</xdr:row>
      <xdr:rowOff>5341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98068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65082</xdr:rowOff>
    </xdr:from>
    <xdr:to>
      <xdr:col>81</xdr:col>
      <xdr:colOff>101600</xdr:colOff>
      <xdr:row>37</xdr:row>
      <xdr:rowOff>166682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8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xdr:rowOff>
    </xdr:from>
    <xdr:to>
      <xdr:col>76</xdr:col>
      <xdr:colOff>165100</xdr:colOff>
      <xdr:row>36</xdr:row>
      <xdr:rowOff>101764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118291</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292795" y="594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121647</xdr:rowOff>
    </xdr:from>
    <xdr:to>
      <xdr:col>72</xdr:col>
      <xdr:colOff>38100</xdr:colOff>
      <xdr:row>38</xdr:row>
      <xdr:rowOff>51797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81939</xdr:rowOff>
    </xdr:from>
    <xdr:to>
      <xdr:col>67</xdr:col>
      <xdr:colOff>101600</xdr:colOff>
      <xdr:row>38</xdr:row>
      <xdr:rowOff>12089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28616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77845</xdr:rowOff>
    </xdr:from>
    <xdr:to>
      <xdr:col>85</xdr:col>
      <xdr:colOff>127000</xdr:colOff>
      <xdr:row>57</xdr:row>
      <xdr:rowOff>137341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50495"/>
          <a:ext cx="838200" cy="5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137341</xdr:rowOff>
    </xdr:from>
    <xdr:to>
      <xdr:col>81</xdr:col>
      <xdr:colOff>50800</xdr:colOff>
      <xdr:row>57</xdr:row>
      <xdr:rowOff>142575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09991"/>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142575</xdr:rowOff>
    </xdr:from>
    <xdr:to>
      <xdr:col>76</xdr:col>
      <xdr:colOff>114300</xdr:colOff>
      <xdr:row>58</xdr:row>
      <xdr:rowOff>28008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15225"/>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925</xdr:rowOff>
    </xdr:from>
    <xdr:to>
      <xdr:col>71</xdr:col>
      <xdr:colOff>177800</xdr:colOff>
      <xdr:row>58</xdr:row>
      <xdr:rowOff>28008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45025"/>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27045</xdr:rowOff>
    </xdr:from>
    <xdr:to>
      <xdr:col>85</xdr:col>
      <xdr:colOff>177800</xdr:colOff>
      <xdr:row>57</xdr:row>
      <xdr:rowOff>128645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49922</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5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86541</xdr:rowOff>
    </xdr:from>
    <xdr:to>
      <xdr:col>81</xdr:col>
      <xdr:colOff>101600</xdr:colOff>
      <xdr:row>58</xdr:row>
      <xdr:rowOff>16691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7818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9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91775</xdr:rowOff>
    </xdr:from>
    <xdr:to>
      <xdr:col>76</xdr:col>
      <xdr:colOff>165100</xdr:colOff>
      <xdr:row>58</xdr:row>
      <xdr:rowOff>21925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13052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95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148658</xdr:rowOff>
    </xdr:from>
    <xdr:to>
      <xdr:col>72</xdr:col>
      <xdr:colOff>38100</xdr:colOff>
      <xdr:row>58</xdr:row>
      <xdr:rowOff>78808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69935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121575</xdr:rowOff>
    </xdr:from>
    <xdr:to>
      <xdr:col>67</xdr:col>
      <xdr:colOff>101600</xdr:colOff>
      <xdr:row>58</xdr:row>
      <xdr:rowOff>51725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42852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98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44448</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899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14283</xdr:rowOff>
    </xdr:from>
    <xdr:to>
      <xdr:col>71</xdr:col>
      <xdr:colOff>177800</xdr:colOff>
      <xdr:row>79</xdr:row>
      <xdr:rowOff>44448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58833"/>
          <a:ext cx="889000" cy="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165098</xdr:rowOff>
    </xdr:from>
    <xdr:to>
      <xdr:col>72</xdr:col>
      <xdr:colOff>38100</xdr:colOff>
      <xdr:row>79</xdr:row>
      <xdr:rowOff>95248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86375</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134933</xdr:rowOff>
    </xdr:from>
    <xdr:to>
      <xdr:col>67</xdr:col>
      <xdr:colOff>101600</xdr:colOff>
      <xdr:row>79</xdr:row>
      <xdr:rowOff>65083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56210</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60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2515</xdr:rowOff>
    </xdr:from>
    <xdr:to>
      <xdr:col>85</xdr:col>
      <xdr:colOff>127000</xdr:colOff>
      <xdr:row>96</xdr:row>
      <xdr:rowOff>62973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61715"/>
          <a:ext cx="838200" cy="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62973</xdr:rowOff>
    </xdr:from>
    <xdr:to>
      <xdr:col>81</xdr:col>
      <xdr:colOff>50800</xdr:colOff>
      <xdr:row>96</xdr:row>
      <xdr:rowOff>130342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22173"/>
          <a:ext cx="8890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130342</xdr:rowOff>
    </xdr:from>
    <xdr:to>
      <xdr:col>76</xdr:col>
      <xdr:colOff>114300</xdr:colOff>
      <xdr:row>96</xdr:row>
      <xdr:rowOff>169360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89542"/>
          <a:ext cx="889000" cy="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134037</xdr:rowOff>
    </xdr:from>
    <xdr:to>
      <xdr:col>71</xdr:col>
      <xdr:colOff>177800</xdr:colOff>
      <xdr:row>96</xdr:row>
      <xdr:rowOff>169360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9323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123165</xdr:rowOff>
    </xdr:from>
    <xdr:to>
      <xdr:col>85</xdr:col>
      <xdr:colOff>177800</xdr:colOff>
      <xdr:row>96</xdr:row>
      <xdr:rowOff>53315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146042</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6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12173</xdr:rowOff>
    </xdr:from>
    <xdr:to>
      <xdr:col>81</xdr:col>
      <xdr:colOff>101600</xdr:colOff>
      <xdr:row>96</xdr:row>
      <xdr:rowOff>113773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130300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2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79542</xdr:rowOff>
    </xdr:from>
    <xdr:to>
      <xdr:col>76</xdr:col>
      <xdr:colOff>165100</xdr:colOff>
      <xdr:row>97</xdr:row>
      <xdr:rowOff>9692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26219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1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118560</xdr:rowOff>
    </xdr:from>
    <xdr:to>
      <xdr:col>72</xdr:col>
      <xdr:colOff>38100</xdr:colOff>
      <xdr:row>97</xdr:row>
      <xdr:rowOff>48710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65237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5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83237</xdr:rowOff>
    </xdr:from>
    <xdr:to>
      <xdr:col>67</xdr:col>
      <xdr:colOff>101600</xdr:colOff>
      <xdr:row>97</xdr:row>
      <xdr:rowOff>13387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29914</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31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507,686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円となっており、近年、ふるさと納税推進事業や定住促進関連事業費の増加により、増加傾向にあるが、令和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年度においては、定住促進住宅整備事業費の減少等により、大幅に減少となったが、依然として類似団体と比較して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人当たりコストが高い状況となっている。今後においては、事務事業の点検・見直し等により経費削減に努めつつ各種事業を推進していく。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356,000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円となっており、子育て支援事業費や特別会計繰出金の増加等により、増加しており、類似団体と比較して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人当たりコストが高い状況となっている。今後においては、事業の緊急性・必要性を的確に把握し　、将来負担に配慮しながら、計画的・効果的に事業を推進していく。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163,276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新型コロナウイルス感染症緊急経済対策事業や地方創生整備推進事業の増加等により、増加しており、類似団体と比較して高い状況となっている。今後においては、事業の緊急性・必要性を的確に把握し、将来負担に配慮しながら、計画的・効果的に事業を推進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245,835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円となっており、橋梁維持管理事業や除雪車両購入事業の増加等により、増加しており、類似団体と比較して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人当たりコストが高い状況となっている。今後においては、事業の緊急性・必要性を的確に把握し、将来負担に配慮しながら、計画的・効果的に事業を推進していく。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162,470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小中学校空調設備整備事業の増加等により、増加しており、類似団体と比較して高い状況となっている。今後においては、事業の緊急性・必要性に把握し、将来負担に配慮しながら、計画的・効果的に事業を推進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財政調整基金については、行財政改革推進による経費削減努力により生じた決算余剰金を、中長期的な見通しのもとに積立を実施してきたところである。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実質収支については、行財政改革の推進により継続的に黒字を確保している。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今後においても、町税収入等自主財源の確保に努めるとともに、行財政改革などにより歳出を削減し、町債発行を抑制することで、財政収支の均衡を図る。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会計とも黒字決算となっており、安定した財政運営を行えている状況であるが、特別会計においては、基金の取り崩しや一般会計からの繰入により黒字を維持している部分もあるため、基金に頼らない運営に努めるとともに、一般会計からの法定外繰入を行うことのないよう引き続き経費削減を実施し、効率的・計画的な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地方債の新規発行の抑制、そして平成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公的資金繰上償還を行うなど、地方債現在高の減少に努めてきたことにより、公営企業等を含めた元利償還金等は減少傾向にあったが、近年、老朽化した公共施設改修・更新のため発行した地方債の増加により元利償還金は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は、公共施設の老朽化対策として、地方債発行額が増加し、元利償還金が増加する見込みであることから、将来を見据えた計画的・効率的な事業の実施により地方債発行抑制や財政負担の軽減・平準化を図り、引き続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満期一括方式による地方債は利用していない。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地方債の新規発行の抑制、そして平成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公的資金繰上償還を行うなど、地方債現在高の減少に努めてきたことにより、公営企業等を含めた地方債現在高は年々減少傾向にあったが、近年、老朽化した公共施設の改修・更新の実施により地方債現在高は増加している。ま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年度において、将来負担軽減のため減債基金積立金やふるさと応援基金積立金の増加などにより、充当可能基金についても増加していることから、将来負担比率は健全な状態を保っている状況である。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公共施設の老朽化対策の実施により、地方債発行額・現在高についても増加する見込みであることから、将来を見据えた計画的・効率的な事業の実施により、財政負担の軽減・平準化を図り、財政の健全化に努めるとともに、事務事業の効率化等により、経費削減を図り、基金への積み立てについても継続的に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北海道北竜町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・将来の各種事業推進のため「ふるさと応援基金」へ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百万円、将来の財政負担軽減のため「減債基金」へ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百万円積み立てしたことなどにより、基金全体としては、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し、余剰金についても今後の公共施設更新に備え、公共施設整備基金など個々の特定目的基金に積み立てしていく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・将来の財政負担軽減のため、減債基金についても積み立てをしていく予定である。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・減債基金やふるさと応援基金の積み立てにより基金全体として前年度比で増加となっている。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・ふるさと応援基金：寄付金を財源として、寄付者の意向を反映した施策の展開を計ることにより、多様な人々の参加による個性豊かで活気あふれる住みよい町づくりを推進。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・公共施設整備基金：将来的に必要となる庁舎建設など公共施設整備に必要な財源を確保することにより、適正な公共施設更新を推進。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在宅福祉の普及及び向上、健康及び生きがいづくりの推進その他の地域福祉の推進。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・農業振興基金：</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有害鳥獣対策や農業振興の推進。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・商工ひまわり基金：商工業後継者定住対策及び商工業振興の推進。</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・ふるさと応援基金を今後の各種事業推進のための財源として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・農業振興基金を今後の農業振興施策のための財源として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・ふるさと応援基金：各種施策推進のため今後も継続して取り崩しを行う予定であり、他の基金への積み替えも実施する予定であることから、今後は減少する見込み。</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年度においては、基金利息の積立により、基金残高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の範囲内となるよう努めることとしている。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・災害への備え等のため、上記範囲内で不足分を積み立てすることとしている。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・将来の負担軽減のため、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・今後においても、各年度における地方債発行額に応じて積み立てを継続することとしている。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
1,667
158.70
3,886,654
3,835,026
51,231
1,871,584
4,755,475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有形固定資産減価償却率は公共施設の老朽化により類似団体より高い水準にあるが、平成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年度に策定した公共施設等総合管理計画の管理方針に基づき、老朽化施設長寿命化のための改修工事や更新工事を計画的に実施するとともに、施設の維持管理を適切に進めている。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今後においては、当該計画に基づき、公共施設の適切な維持管理に努めるとともに、公共施設複合化・最適配置等による施設数の減少、加えて長寿命化によるトータルコストの縮減を図っていく。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145069</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29119</xdr:rowOff>
    </xdr:from>
    <xdr:to>
      <xdr:col>19</xdr:col>
      <xdr:colOff>187325</xdr:colOff>
      <xdr:row>32</xdr:row>
      <xdr:rowOff>130719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45992</xdr:rowOff>
    </xdr:from>
    <xdr:to>
      <xdr:col>23</xdr:col>
      <xdr:colOff>85725</xdr:colOff>
      <xdr:row>32</xdr:row>
      <xdr:rowOff>79919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630391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79919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25148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58692</xdr:rowOff>
    </xdr:from>
    <xdr:to>
      <xdr:col>11</xdr:col>
      <xdr:colOff>187325</xdr:colOff>
      <xdr:row>31</xdr:row>
      <xdr:rowOff>160292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109492</xdr:rowOff>
    </xdr:from>
    <xdr:to>
      <xdr:col>15</xdr:col>
      <xdr:colOff>136525</xdr:colOff>
      <xdr:row>31</xdr:row>
      <xdr:rowOff>165009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19596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117294</xdr:rowOff>
    </xdr:from>
    <xdr:to>
      <xdr:col>7</xdr:col>
      <xdr:colOff>187325</xdr:colOff>
      <xdr:row>32</xdr:row>
      <xdr:rowOff>47444</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109492</xdr:rowOff>
    </xdr:from>
    <xdr:to>
      <xdr:col>11</xdr:col>
      <xdr:colOff>136525</xdr:colOff>
      <xdr:row>31</xdr:row>
      <xdr:rowOff>168094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1765300" y="619596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121846</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38571</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債務償還比率は、近年、公共施設老朽化対策の実施により、将来負担額が増加傾向にあり、類似団体と比べて高い水準にあるが、令和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年度において、減債基金等に積み立てを行ったことにより比率が低下している。</a:t>
          </a:r>
          <a:endParaRPr kumimoji="0"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においても、公共施設の長寿命化・更新の実施により将来負担額が増加し、債務償還比率についても上昇が見込まれることから、公共施設等総合管理計画に基づく公共施設複合化・最適配置等を推進するとともに、行財政改革による各種経費削減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39328</xdr:rowOff>
    </xdr:from>
    <xdr:to>
      <xdr:col>76</xdr:col>
      <xdr:colOff>73025</xdr:colOff>
      <xdr:row>30</xdr:row>
      <xdr:rowOff>140928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9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17755</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93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110934</xdr:rowOff>
    </xdr:from>
    <xdr:to>
      <xdr:col>72</xdr:col>
      <xdr:colOff>123825</xdr:colOff>
      <xdr:row>31</xdr:row>
      <xdr:rowOff>41084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6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90128</xdr:rowOff>
    </xdr:from>
    <xdr:to>
      <xdr:col>76</xdr:col>
      <xdr:colOff>22225</xdr:colOff>
      <xdr:row>30</xdr:row>
      <xdr:rowOff>161734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6005153"/>
          <a:ext cx="711200" cy="7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39529</xdr:rowOff>
    </xdr:from>
    <xdr:to>
      <xdr:col>68</xdr:col>
      <xdr:colOff>123825</xdr:colOff>
      <xdr:row>32</xdr:row>
      <xdr:rowOff>141129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62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161734</xdr:rowOff>
    </xdr:from>
    <xdr:to>
      <xdr:col>72</xdr:col>
      <xdr:colOff>73025</xdr:colOff>
      <xdr:row>32</xdr:row>
      <xdr:rowOff>90329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6076759"/>
          <a:ext cx="762000" cy="2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5366</xdr:rowOff>
    </xdr:from>
    <xdr:to>
      <xdr:col>64</xdr:col>
      <xdr:colOff>123825</xdr:colOff>
      <xdr:row>34</xdr:row>
      <xdr:rowOff>106966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66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90329</xdr:rowOff>
    </xdr:from>
    <xdr:to>
      <xdr:col>68</xdr:col>
      <xdr:colOff>73025</xdr:colOff>
      <xdr:row>34</xdr:row>
      <xdr:rowOff>56166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6348254"/>
          <a:ext cx="762000" cy="3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155215</xdr:rowOff>
    </xdr:from>
    <xdr:to>
      <xdr:col>60</xdr:col>
      <xdr:colOff>123825</xdr:colOff>
      <xdr:row>33</xdr:row>
      <xdr:rowOff>85365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64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34565</xdr:rowOff>
    </xdr:from>
    <xdr:to>
      <xdr:col>64</xdr:col>
      <xdr:colOff>73025</xdr:colOff>
      <xdr:row>34</xdr:row>
      <xdr:rowOff>56166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6463940"/>
          <a:ext cx="762000" cy="19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32211</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611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132256</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639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98093</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669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76492</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650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
1,667
158.70
3,886,654
3,835,026
51,231
1,871,584
4,755,475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84200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2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112123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5961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xdr:rowOff>
    </xdr:from>
    <xdr:to>
      <xdr:col>15</xdr:col>
      <xdr:colOff>101600</xdr:colOff>
      <xdr:row>38</xdr:row>
      <xdr:rowOff>102507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81099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6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51707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3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107043</xdr:rowOff>
    </xdr:from>
    <xdr:to>
      <xdr:col>6</xdr:col>
      <xdr:colOff>38100</xdr:colOff>
      <xdr:row>38</xdr:row>
      <xdr:rowOff>37193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157843</xdr:rowOff>
    </xdr:from>
    <xdr:to>
      <xdr:col>10</xdr:col>
      <xdr:colOff>114300</xdr:colOff>
      <xdr:row>38</xdr:row>
      <xdr:rowOff>19050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0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148426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119034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53720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88402</xdr:rowOff>
    </xdr:from>
    <xdr:to>
      <xdr:col>55</xdr:col>
      <xdr:colOff>50800</xdr:colOff>
      <xdr:row>41</xdr:row>
      <xdr:rowOff>18552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111279</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79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93900</xdr:rowOff>
    </xdr:from>
    <xdr:to>
      <xdr:col>50</xdr:col>
      <xdr:colOff>165100</xdr:colOff>
      <xdr:row>41</xdr:row>
      <xdr:rowOff>24050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139202</xdr:rowOff>
    </xdr:from>
    <xdr:to>
      <xdr:col>55</xdr:col>
      <xdr:colOff>0</xdr:colOff>
      <xdr:row>40</xdr:row>
      <xdr:rowOff>144700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97202"/>
          <a:ext cx="8382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99779</xdr:rowOff>
    </xdr:from>
    <xdr:to>
      <xdr:col>46</xdr:col>
      <xdr:colOff>38100</xdr:colOff>
      <xdr:row>41</xdr:row>
      <xdr:rowOff>29929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144700</xdr:rowOff>
    </xdr:from>
    <xdr:to>
      <xdr:col>50</xdr:col>
      <xdr:colOff>114300</xdr:colOff>
      <xdr:row>40</xdr:row>
      <xdr:rowOff>150579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00270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105187</xdr:rowOff>
    </xdr:from>
    <xdr:to>
      <xdr:col>41</xdr:col>
      <xdr:colOff>101600</xdr:colOff>
      <xdr:row>41</xdr:row>
      <xdr:rowOff>35337</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150579</xdr:rowOff>
    </xdr:from>
    <xdr:to>
      <xdr:col>45</xdr:col>
      <xdr:colOff>177800</xdr:colOff>
      <xdr:row>40</xdr:row>
      <xdr:rowOff>155987</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008579"/>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113619</xdr:rowOff>
    </xdr:from>
    <xdr:to>
      <xdr:col>36</xdr:col>
      <xdr:colOff>165100</xdr:colOff>
      <xdr:row>41</xdr:row>
      <xdr:rowOff>43769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155987</xdr:rowOff>
    </xdr:from>
    <xdr:to>
      <xdr:col>41</xdr:col>
      <xdr:colOff>50800</xdr:colOff>
      <xdr:row>40</xdr:row>
      <xdr:rowOff>164419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013987"/>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40577</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27094" y="67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46456</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50794" y="673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51864</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61794" y="67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60296</xdr:rowOff>
    </xdr:from>
    <xdr:ext cx="599010"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672794" y="6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150058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26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17962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797300" y="1046498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63681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908300" y="104764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63681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5025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44087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48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59889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164102</xdr:rowOff>
    </xdr:from>
    <xdr:to>
      <xdr:col>55</xdr:col>
      <xdr:colOff>50800</xdr:colOff>
      <xdr:row>62</xdr:row>
      <xdr:rowOff>94252</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6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15529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473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10120</xdr:rowOff>
    </xdr:from>
    <xdr:to>
      <xdr:col>50</xdr:col>
      <xdr:colOff>165100</xdr:colOff>
      <xdr:row>62</xdr:row>
      <xdr:rowOff>111720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6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43452</xdr:rowOff>
    </xdr:from>
    <xdr:to>
      <xdr:col>55</xdr:col>
      <xdr:colOff>0</xdr:colOff>
      <xdr:row>62</xdr:row>
      <xdr:rowOff>60920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673352"/>
          <a:ext cx="8382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2734</xdr:rowOff>
    </xdr:from>
    <xdr:to>
      <xdr:col>46</xdr:col>
      <xdr:colOff>38100</xdr:colOff>
      <xdr:row>62</xdr:row>
      <xdr:rowOff>104334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6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53534</xdr:rowOff>
    </xdr:from>
    <xdr:to>
      <xdr:col>50</xdr:col>
      <xdr:colOff>114300</xdr:colOff>
      <xdr:row>62</xdr:row>
      <xdr:rowOff>60920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8750300" y="10683434"/>
          <a:ext cx="889000" cy="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9493</xdr:rowOff>
    </xdr:from>
    <xdr:to>
      <xdr:col>41</xdr:col>
      <xdr:colOff>101600</xdr:colOff>
      <xdr:row>62</xdr:row>
      <xdr:rowOff>111093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63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53534</xdr:rowOff>
    </xdr:from>
    <xdr:to>
      <xdr:col>45</xdr:col>
      <xdr:colOff>177800</xdr:colOff>
      <xdr:row>62</xdr:row>
      <xdr:rowOff>60293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683434"/>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20083</xdr:rowOff>
    </xdr:from>
    <xdr:to>
      <xdr:col>36</xdr:col>
      <xdr:colOff>165100</xdr:colOff>
      <xdr:row>62</xdr:row>
      <xdr:rowOff>121683</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6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60293</xdr:rowOff>
    </xdr:from>
    <xdr:to>
      <xdr:col>41</xdr:col>
      <xdr:colOff>50800</xdr:colOff>
      <xdr:row>62</xdr:row>
      <xdr:rowOff>70883</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690193"/>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128247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415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120861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4078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102220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732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138210</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4252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168729</xdr:rowOff>
    </xdr:from>
    <xdr:to>
      <xdr:col>24</xdr:col>
      <xdr:colOff>63500</xdr:colOff>
      <xdr:row>82</xdr:row>
      <xdr:rowOff>3811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05617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81</xdr:row>
      <xdr:rowOff>168729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0480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160564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0055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52614</xdr:rowOff>
    </xdr:from>
    <xdr:to>
      <xdr:col>6</xdr:col>
      <xdr:colOff>38100</xdr:colOff>
      <xdr:row>81</xdr:row>
      <xdr:rowOff>154214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103414</xdr:rowOff>
    </xdr:from>
    <xdr:to>
      <xdr:col>10</xdr:col>
      <xdr:colOff>114300</xdr:colOff>
      <xdr:row>81</xdr:row>
      <xdr:rowOff>118111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9908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64606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170741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27360</xdr:rowOff>
    </xdr:from>
    <xdr:to>
      <xdr:col>55</xdr:col>
      <xdr:colOff>50800</xdr:colOff>
      <xdr:row>82</xdr:row>
      <xdr:rowOff>128960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0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50237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393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12664</xdr:rowOff>
    </xdr:from>
    <xdr:to>
      <xdr:col>50</xdr:col>
      <xdr:colOff>165100</xdr:colOff>
      <xdr:row>80</xdr:row>
      <xdr:rowOff>114264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37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63464</xdr:rowOff>
    </xdr:from>
    <xdr:to>
      <xdr:col>55</xdr:col>
      <xdr:colOff>0</xdr:colOff>
      <xdr:row>82</xdr:row>
      <xdr:rowOff>78160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3779464"/>
          <a:ext cx="838200" cy="3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77326</xdr:rowOff>
    </xdr:from>
    <xdr:to>
      <xdr:col>46</xdr:col>
      <xdr:colOff>38100</xdr:colOff>
      <xdr:row>83</xdr:row>
      <xdr:rowOff>7476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1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63464</xdr:rowOff>
    </xdr:from>
    <xdr:to>
      <xdr:col>50</xdr:col>
      <xdr:colOff>114300</xdr:colOff>
      <xdr:row>82</xdr:row>
      <xdr:rowOff>128126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3779464"/>
          <a:ext cx="889000" cy="4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94306</xdr:rowOff>
    </xdr:from>
    <xdr:to>
      <xdr:col>41</xdr:col>
      <xdr:colOff>101600</xdr:colOff>
      <xdr:row>83</xdr:row>
      <xdr:rowOff>24456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1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128126</xdr:rowOff>
    </xdr:from>
    <xdr:to>
      <xdr:col>45</xdr:col>
      <xdr:colOff>177800</xdr:colOff>
      <xdr:row>82</xdr:row>
      <xdr:rowOff>145106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187026"/>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145106</xdr:rowOff>
    </xdr:from>
    <xdr:to>
      <xdr:col>41</xdr:col>
      <xdr:colOff>50800</xdr:colOff>
      <xdr:row>83</xdr:row>
      <xdr:rowOff>22098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204006"/>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78</xdr:row>
      <xdr:rowOff>130791</xdr:rowOff>
    </xdr:from>
    <xdr:ext cx="534377"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59411" y="135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24003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391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40983</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39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53158</xdr:rowOff>
    </xdr:from>
    <xdr:to>
      <xdr:col>85</xdr:col>
      <xdr:colOff>177800</xdr:colOff>
      <xdr:row>34</xdr:row>
      <xdr:rowOff>154758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76035</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57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134801</xdr:rowOff>
    </xdr:from>
    <xdr:to>
      <xdr:col>81</xdr:col>
      <xdr:colOff>101600</xdr:colOff>
      <xdr:row>34</xdr:row>
      <xdr:rowOff>64951</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xdr:rowOff>
    </xdr:from>
    <xdr:to>
      <xdr:col>85</xdr:col>
      <xdr:colOff>127000</xdr:colOff>
      <xdr:row>34</xdr:row>
      <xdr:rowOff>103958</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5843451"/>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43361</xdr:rowOff>
    </xdr:from>
    <xdr:to>
      <xdr:col>76</xdr:col>
      <xdr:colOff>165100</xdr:colOff>
      <xdr:row>33</xdr:row>
      <xdr:rowOff>144961</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94161</xdr:rowOff>
    </xdr:from>
    <xdr:to>
      <xdr:col>81</xdr:col>
      <xdr:colOff>50800</xdr:colOff>
      <xdr:row>34</xdr:row>
      <xdr:rowOff>14151</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575201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15603</xdr:rowOff>
    </xdr:from>
    <xdr:to>
      <xdr:col>72</xdr:col>
      <xdr:colOff>38100</xdr:colOff>
      <xdr:row>34</xdr:row>
      <xdr:rowOff>117203</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94161</xdr:rowOff>
    </xdr:from>
    <xdr:to>
      <xdr:col>76</xdr:col>
      <xdr:colOff>114300</xdr:colOff>
      <xdr:row>34</xdr:row>
      <xdr:rowOff>66403</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3703300" y="575201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156028</xdr:rowOff>
    </xdr:from>
    <xdr:to>
      <xdr:col>67</xdr:col>
      <xdr:colOff>101600</xdr:colOff>
      <xdr:row>42</xdr:row>
      <xdr:rowOff>86178</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66403</xdr:rowOff>
    </xdr:from>
    <xdr:to>
      <xdr:col>71</xdr:col>
      <xdr:colOff>177800</xdr:colOff>
      <xdr:row>42</xdr:row>
      <xdr:rowOff>35378</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12814300" y="5895703"/>
          <a:ext cx="889000" cy="13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81478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161488</xdr:rowOff>
    </xdr:from>
    <xdr:ext cx="340478"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422061" y="5476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133730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77305</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154330</xdr:rowOff>
    </xdr:from>
    <xdr:to>
      <xdr:col>116</xdr:col>
      <xdr:colOff>114300</xdr:colOff>
      <xdr:row>39</xdr:row>
      <xdr:rowOff>84480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5757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5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164388</xdr:rowOff>
    </xdr:from>
    <xdr:to>
      <xdr:col>112</xdr:col>
      <xdr:colOff>38100</xdr:colOff>
      <xdr:row>39</xdr:row>
      <xdr:rowOff>94538</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6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33680</xdr:rowOff>
    </xdr:from>
    <xdr:to>
      <xdr:col>116</xdr:col>
      <xdr:colOff>63500</xdr:colOff>
      <xdr:row>39</xdr:row>
      <xdr:rowOff>43738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72023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2997</xdr:rowOff>
    </xdr:from>
    <xdr:to>
      <xdr:col>107</xdr:col>
      <xdr:colOff>101600</xdr:colOff>
      <xdr:row>39</xdr:row>
      <xdr:rowOff>104597</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6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43738</xdr:rowOff>
    </xdr:from>
    <xdr:to>
      <xdr:col>111</xdr:col>
      <xdr:colOff>177800</xdr:colOff>
      <xdr:row>39</xdr:row>
      <xdr:rowOff>53797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73028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153873</xdr:rowOff>
    </xdr:from>
    <xdr:to>
      <xdr:col>102</xdr:col>
      <xdr:colOff>165100</xdr:colOff>
      <xdr:row>38</xdr:row>
      <xdr:rowOff>84023</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33224</xdr:rowOff>
    </xdr:from>
    <xdr:to>
      <xdr:col>107</xdr:col>
      <xdr:colOff>50800</xdr:colOff>
      <xdr:row>39</xdr:row>
      <xdr:rowOff>53797</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9545300" y="6548324"/>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60147</xdr:rowOff>
    </xdr:from>
    <xdr:to>
      <xdr:col>98</xdr:col>
      <xdr:colOff>38100</xdr:colOff>
      <xdr:row>40</xdr:row>
      <xdr:rowOff>161747</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33224</xdr:rowOff>
    </xdr:from>
    <xdr:to>
      <xdr:col>102</xdr:col>
      <xdr:colOff>114300</xdr:colOff>
      <xdr:row>40</xdr:row>
      <xdr:rowOff>110947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548324"/>
          <a:ext cx="889000" cy="4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111066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4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121124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46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100550</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2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152874</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701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61</xdr:row>
      <xdr:rowOff>129540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5232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61</xdr:row>
      <xdr:rowOff>106680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4592300" y="10523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106680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5441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xdr:rowOff>
    </xdr:from>
    <xdr:to>
      <xdr:col>67</xdr:col>
      <xdr:colOff>101600</xdr:colOff>
      <xdr:row>61</xdr:row>
      <xdr:rowOff>113665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62865</xdr:rowOff>
    </xdr:from>
    <xdr:to>
      <xdr:col>71</xdr:col>
      <xdr:colOff>177800</xdr:colOff>
      <xdr:row>61</xdr:row>
      <xdr:rowOff>85725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5213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127652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104792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101036</xdr:rowOff>
    </xdr:from>
    <xdr:to>
      <xdr:col>116</xdr:col>
      <xdr:colOff>114300</xdr:colOff>
      <xdr:row>63</xdr:row>
      <xdr:rowOff>31186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7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79463</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7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148951</xdr:rowOff>
    </xdr:from>
    <xdr:to>
      <xdr:col>112</xdr:col>
      <xdr:colOff>38100</xdr:colOff>
      <xdr:row>63</xdr:row>
      <xdr:rowOff>79101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7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151836</xdr:rowOff>
    </xdr:from>
    <xdr:to>
      <xdr:col>116</xdr:col>
      <xdr:colOff>63500</xdr:colOff>
      <xdr:row>63</xdr:row>
      <xdr:rowOff>28301</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781736"/>
          <a:ext cx="8382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109997</xdr:rowOff>
    </xdr:from>
    <xdr:to>
      <xdr:col>107</xdr:col>
      <xdr:colOff>101600</xdr:colOff>
      <xdr:row>63</xdr:row>
      <xdr:rowOff>40147</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7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160797</xdr:rowOff>
    </xdr:from>
    <xdr:to>
      <xdr:col>111</xdr:col>
      <xdr:colOff>177800</xdr:colOff>
      <xdr:row>63</xdr:row>
      <xdr:rowOff>28301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0434300" y="10790697"/>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114249</xdr:rowOff>
    </xdr:from>
    <xdr:to>
      <xdr:col>102</xdr:col>
      <xdr:colOff>165100</xdr:colOff>
      <xdr:row>63</xdr:row>
      <xdr:rowOff>44399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160797</xdr:rowOff>
    </xdr:from>
    <xdr:to>
      <xdr:col>107</xdr:col>
      <xdr:colOff>50800</xdr:colOff>
      <xdr:row>62</xdr:row>
      <xdr:rowOff>165049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790697"/>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120879</xdr:rowOff>
    </xdr:from>
    <xdr:to>
      <xdr:col>98</xdr:col>
      <xdr:colOff>38100</xdr:colOff>
      <xdr:row>63</xdr:row>
      <xdr:rowOff>51029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7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165049</xdr:rowOff>
    </xdr:from>
    <xdr:to>
      <xdr:col>102</xdr:col>
      <xdr:colOff>114300</xdr:colOff>
      <xdr:row>63</xdr:row>
      <xdr:rowOff>229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79494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70228</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87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31274</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8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35526</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8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42156</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69487</xdr:rowOff>
    </xdr:from>
    <xdr:to>
      <xdr:col>85</xdr:col>
      <xdr:colOff>177800</xdr:colOff>
      <xdr:row>108</xdr:row>
      <xdr:rowOff>171087</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155864</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50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44994</xdr:rowOff>
    </xdr:from>
    <xdr:to>
      <xdr:col>81</xdr:col>
      <xdr:colOff>101600</xdr:colOff>
      <xdr:row>108</xdr:row>
      <xdr:rowOff>146594</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95794</xdr:rowOff>
    </xdr:from>
    <xdr:to>
      <xdr:col>85</xdr:col>
      <xdr:colOff>127000</xdr:colOff>
      <xdr:row>108</xdr:row>
      <xdr:rowOff>120287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6123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38463</xdr:rowOff>
    </xdr:from>
    <xdr:to>
      <xdr:col>76</xdr:col>
      <xdr:colOff>165100</xdr:colOff>
      <xdr:row>108</xdr:row>
      <xdr:rowOff>140063</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89263</xdr:rowOff>
    </xdr:from>
    <xdr:to>
      <xdr:col>81</xdr:col>
      <xdr:colOff>50800</xdr:colOff>
      <xdr:row>108</xdr:row>
      <xdr:rowOff>95794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157662</xdr:rowOff>
    </xdr:from>
    <xdr:to>
      <xdr:col>72</xdr:col>
      <xdr:colOff>38100</xdr:colOff>
      <xdr:row>108</xdr:row>
      <xdr:rowOff>87812</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37012</xdr:rowOff>
    </xdr:from>
    <xdr:to>
      <xdr:col>76</xdr:col>
      <xdr:colOff>114300</xdr:colOff>
      <xdr:row>108</xdr:row>
      <xdr:rowOff>89263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5536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108</xdr:row>
      <xdr:rowOff>37012</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4964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137721</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131190</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78939</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39039</xdr:rowOff>
    </xdr:from>
    <xdr:to>
      <xdr:col>116</xdr:col>
      <xdr:colOff>114300</xdr:colOff>
      <xdr:row>108</xdr:row>
      <xdr:rowOff>140639</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5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40487</xdr:rowOff>
    </xdr:from>
    <xdr:to>
      <xdr:col>112</xdr:col>
      <xdr:colOff>38100</xdr:colOff>
      <xdr:row>108</xdr:row>
      <xdr:rowOff>142087</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5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89839</xdr:rowOff>
    </xdr:from>
    <xdr:to>
      <xdr:col>116</xdr:col>
      <xdr:colOff>63500</xdr:colOff>
      <xdr:row>108</xdr:row>
      <xdr:rowOff>91287</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1323300" y="1860643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42011</xdr:rowOff>
    </xdr:from>
    <xdr:to>
      <xdr:col>107</xdr:col>
      <xdr:colOff>101600</xdr:colOff>
      <xdr:row>108</xdr:row>
      <xdr:rowOff>143611</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91287</xdr:rowOff>
    </xdr:from>
    <xdr:to>
      <xdr:col>111</xdr:col>
      <xdr:colOff>177800</xdr:colOff>
      <xdr:row>108</xdr:row>
      <xdr:rowOff>92811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86078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43383</xdr:rowOff>
    </xdr:from>
    <xdr:to>
      <xdr:col>102</xdr:col>
      <xdr:colOff>165100</xdr:colOff>
      <xdr:row>108</xdr:row>
      <xdr:rowOff>144983</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85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92811</xdr:rowOff>
    </xdr:from>
    <xdr:to>
      <xdr:col>107</xdr:col>
      <xdr:colOff>50800</xdr:colOff>
      <xdr:row>108</xdr:row>
      <xdr:rowOff>94183</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9545300" y="1860941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45517</xdr:rowOff>
    </xdr:from>
    <xdr:to>
      <xdr:col>98</xdr:col>
      <xdr:colOff>38100</xdr:colOff>
      <xdr:row>108</xdr:row>
      <xdr:rowOff>147117</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85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94183</xdr:rowOff>
    </xdr:from>
    <xdr:to>
      <xdr:col>102</xdr:col>
      <xdr:colOff>114300</xdr:colOff>
      <xdr:row>108</xdr:row>
      <xdr:rowOff>96317</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8656300" y="1861078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133214</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86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134738</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86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136110</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86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138244</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86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類似団体と比較して特に有形固定資産減価償却率が高くなっている施設は、学校施設・公民館であり、特に低くなっている施設は、道路・保育所である。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となっており、特に公民館の有形固定資産減価償却率が高くなっている。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年度策定の学校施設長寿命化計画、及び令和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公共施設再配置計画」に基づき、定期点検での劣化状況診断を行うことで適切な維持管理を行っていくこととしている。また、今後の少子化の状況を見ながら、施設の統合や複合化の検討を進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公民館については、耐震補強工事を行い施設の維持保全に努めるとともに、他施設との機能統合を行い規模縮小を図る。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また、道路については有形固定資産減価償却率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となっており、昨年度と比較すると類団平均に近づいている傾向がみられる。今後も引き続き長寿命化計画に基づいて、効率的・計画的な修繕・更新等を行っていく。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rgbClr val="FF0000"/>
              </a:solidFill>
              <a:effectLst/>
              <a:latin typeface="ＭＳ Ｐゴシック" panose="020B0600070205080204" pitchFamily="50" charset="-128"/>
              <a:ea typeface="ＭＳ Ｐゴシック" panose="020B0600070205080204" pitchFamily="50" charset="-128"/>
            </a:rPr>
            <a:t>学校施設、公民館については、耐用年数を経過しているが、令和</a:t>
          </a:r>
          <a:r>
            <a:rPr lang="en-US" altLang="ja-JP" sz="1100">
              <a:solidFill>
                <a:srgbClr val="FF0000"/>
              </a:solidFill>
              <a:effectLst/>
              <a:latin typeface="ＭＳ Ｐゴシック" panose="020B0600070205080204" pitchFamily="50" charset="-128"/>
              <a:ea typeface="ＭＳ Ｐゴシック" panose="020B0600070205080204" pitchFamily="50" charset="-128"/>
            </a:rPr>
            <a:t>9</a:t>
          </a:r>
          <a:r>
            <a:rPr lang="ja-JP" altLang="en-US" sz="1100">
              <a:solidFill>
                <a:srgbClr val="FF0000"/>
              </a:solidFill>
              <a:effectLst/>
              <a:latin typeface="ＭＳ Ｐゴシック" panose="020B0600070205080204" pitchFamily="50" charset="-128"/>
              <a:ea typeface="ＭＳ Ｐゴシック" panose="020B0600070205080204" pitchFamily="50" charset="-128"/>
            </a:rPr>
            <a:t>年度以降、順次更新予定であり、現状は、必要な維持管理のみを行うこととしていることから、有形固定資産減価償却率が高くなっている。</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
1,667
158.70
3,886,654
3,835,026
51,231
1,871,584
4,755,475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110490</xdr:rowOff>
    </xdr:from>
    <xdr:to>
      <xdr:col>24</xdr:col>
      <xdr:colOff>114300</xdr:colOff>
      <xdr:row>39</xdr:row>
      <xdr:rowOff>40640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88917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0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38</xdr:row>
      <xdr:rowOff>161290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65607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140970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644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54610</xdr:rowOff>
    </xdr:from>
    <xdr:to>
      <xdr:col>10</xdr:col>
      <xdr:colOff>165100</xdr:colOff>
      <xdr:row>38</xdr:row>
      <xdr:rowOff>156210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105410</xdr:rowOff>
    </xdr:from>
    <xdr:to>
      <xdr:col>15</xdr:col>
      <xdr:colOff>50800</xdr:colOff>
      <xdr:row>38</xdr:row>
      <xdr:rowOff>129540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620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30480</xdr:rowOff>
    </xdr:from>
    <xdr:to>
      <xdr:col>6</xdr:col>
      <xdr:colOff>38100</xdr:colOff>
      <xdr:row>38</xdr:row>
      <xdr:rowOff>132080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81280</xdr:rowOff>
    </xdr:from>
    <xdr:to>
      <xdr:col>10</xdr:col>
      <xdr:colOff>114300</xdr:colOff>
      <xdr:row>38</xdr:row>
      <xdr:rowOff>105410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596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147337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123207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41402</xdr:rowOff>
    </xdr:from>
    <xdr:to>
      <xdr:col>55</xdr:col>
      <xdr:colOff>50800</xdr:colOff>
      <xdr:row>37</xdr:row>
      <xdr:rowOff>143002</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64279</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57404</xdr:rowOff>
    </xdr:from>
    <xdr:to>
      <xdr:col>50</xdr:col>
      <xdr:colOff>165100</xdr:colOff>
      <xdr:row>37</xdr:row>
      <xdr:rowOff>159004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92202</xdr:rowOff>
    </xdr:from>
    <xdr:to>
      <xdr:col>55</xdr:col>
      <xdr:colOff>0</xdr:colOff>
      <xdr:row>37</xdr:row>
      <xdr:rowOff>108204</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43585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75692</xdr:rowOff>
    </xdr:from>
    <xdr:to>
      <xdr:col>46</xdr:col>
      <xdr:colOff>38100</xdr:colOff>
      <xdr:row>38</xdr:row>
      <xdr:rowOff>5842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108204</xdr:rowOff>
    </xdr:from>
    <xdr:to>
      <xdr:col>50</xdr:col>
      <xdr:colOff>114300</xdr:colOff>
      <xdr:row>37</xdr:row>
      <xdr:rowOff>126492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4518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91694</xdr:rowOff>
    </xdr:from>
    <xdr:to>
      <xdr:col>41</xdr:col>
      <xdr:colOff>101600</xdr:colOff>
      <xdr:row>38</xdr:row>
      <xdr:rowOff>21844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126492</xdr:rowOff>
    </xdr:from>
    <xdr:to>
      <xdr:col>45</xdr:col>
      <xdr:colOff>177800</xdr:colOff>
      <xdr:row>37</xdr:row>
      <xdr:rowOff>142494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4701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116840</xdr:rowOff>
    </xdr:from>
    <xdr:to>
      <xdr:col>36</xdr:col>
      <xdr:colOff>165100</xdr:colOff>
      <xdr:row>38</xdr:row>
      <xdr:rowOff>46990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142494</xdr:rowOff>
    </xdr:from>
    <xdr:to>
      <xdr:col>41</xdr:col>
      <xdr:colOff>50800</xdr:colOff>
      <xdr:row>37</xdr:row>
      <xdr:rowOff>167640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72300" y="64861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54119</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17543</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159275</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4081</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22369</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38371</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63517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135272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36195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8089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69215</xdr:rowOff>
    </xdr:from>
    <xdr:to>
      <xdr:col>15</xdr:col>
      <xdr:colOff>101600</xdr:colOff>
      <xdr:row>62</xdr:row>
      <xdr:rowOff>170815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120015</xdr:rowOff>
    </xdr:from>
    <xdr:to>
      <xdr:col>19</xdr:col>
      <xdr:colOff>177800</xdr:colOff>
      <xdr:row>63</xdr:row>
      <xdr:rowOff>7620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7499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120015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6908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60960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6318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161942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52723</xdr:rowOff>
    </xdr:from>
    <xdr:to>
      <xdr:col>55</xdr:col>
      <xdr:colOff>50800</xdr:colOff>
      <xdr:row>63</xdr:row>
      <xdr:rowOff>154323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31150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57295</xdr:rowOff>
    </xdr:from>
    <xdr:to>
      <xdr:col>50</xdr:col>
      <xdr:colOff>165100</xdr:colOff>
      <xdr:row>63</xdr:row>
      <xdr:rowOff>158895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103523</xdr:rowOff>
    </xdr:from>
    <xdr:to>
      <xdr:col>55</xdr:col>
      <xdr:colOff>0</xdr:colOff>
      <xdr:row>63</xdr:row>
      <xdr:rowOff>108095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0487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62194</xdr:rowOff>
    </xdr:from>
    <xdr:to>
      <xdr:col>46</xdr:col>
      <xdr:colOff>38100</xdr:colOff>
      <xdr:row>63</xdr:row>
      <xdr:rowOff>163794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108095</xdr:rowOff>
    </xdr:from>
    <xdr:to>
      <xdr:col>50</xdr:col>
      <xdr:colOff>114300</xdr:colOff>
      <xdr:row>63</xdr:row>
      <xdr:rowOff>112994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9094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66439</xdr:rowOff>
    </xdr:from>
    <xdr:to>
      <xdr:col>41</xdr:col>
      <xdr:colOff>101600</xdr:colOff>
      <xdr:row>63</xdr:row>
      <xdr:rowOff>168039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112994</xdr:rowOff>
    </xdr:from>
    <xdr:to>
      <xdr:col>45</xdr:col>
      <xdr:colOff>177800</xdr:colOff>
      <xdr:row>63</xdr:row>
      <xdr:rowOff>117239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1434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73623</xdr:rowOff>
    </xdr:from>
    <xdr:to>
      <xdr:col>36</xdr:col>
      <xdr:colOff>165100</xdr:colOff>
      <xdr:row>64</xdr:row>
      <xdr:rowOff>3773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117239</xdr:rowOff>
    </xdr:from>
    <xdr:to>
      <xdr:col>41</xdr:col>
      <xdr:colOff>50800</xdr:colOff>
      <xdr:row>63</xdr:row>
      <xdr:rowOff>124423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1858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150022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154921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159166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166350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98334</xdr:rowOff>
    </xdr:from>
    <xdr:to>
      <xdr:col>24</xdr:col>
      <xdr:colOff>114300</xdr:colOff>
      <xdr:row>84</xdr:row>
      <xdr:rowOff>28484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76761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83</xdr:row>
      <xdr:rowOff>170362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3797300" y="143794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83</xdr:row>
      <xdr:rowOff>170362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3843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154032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3582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49349</xdr:rowOff>
    </xdr:from>
    <xdr:to>
      <xdr:col>6</xdr:col>
      <xdr:colOff>38100</xdr:colOff>
      <xdr:row>83</xdr:row>
      <xdr:rowOff>150949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100149</xdr:rowOff>
    </xdr:from>
    <xdr:to>
      <xdr:col>10</xdr:col>
      <xdr:colOff>114300</xdr:colOff>
      <xdr:row>83</xdr:row>
      <xdr:rowOff>127907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3304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81026</xdr:rowOff>
    </xdr:from>
    <xdr:to>
      <xdr:col>55</xdr:col>
      <xdr:colOff>50800</xdr:colOff>
      <xdr:row>85</xdr:row>
      <xdr:rowOff>11176</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103903</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88264</xdr:rowOff>
    </xdr:from>
    <xdr:to>
      <xdr:col>50</xdr:col>
      <xdr:colOff>165100</xdr:colOff>
      <xdr:row>85</xdr:row>
      <xdr:rowOff>18414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131826</xdr:rowOff>
    </xdr:from>
    <xdr:to>
      <xdr:col>55</xdr:col>
      <xdr:colOff>0</xdr:colOff>
      <xdr:row>84</xdr:row>
      <xdr:rowOff>139064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533626"/>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96265</xdr:rowOff>
    </xdr:from>
    <xdr:to>
      <xdr:col>46</xdr:col>
      <xdr:colOff>38100</xdr:colOff>
      <xdr:row>85</xdr:row>
      <xdr:rowOff>26415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4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139064</xdr:rowOff>
    </xdr:from>
    <xdr:to>
      <xdr:col>50</xdr:col>
      <xdr:colOff>114300</xdr:colOff>
      <xdr:row>84</xdr:row>
      <xdr:rowOff>147065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54086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103505</xdr:rowOff>
    </xdr:from>
    <xdr:to>
      <xdr:col>41</xdr:col>
      <xdr:colOff>101600</xdr:colOff>
      <xdr:row>85</xdr:row>
      <xdr:rowOff>33655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147065</xdr:rowOff>
    </xdr:from>
    <xdr:to>
      <xdr:col>45</xdr:col>
      <xdr:colOff>177800</xdr:colOff>
      <xdr:row>84</xdr:row>
      <xdr:rowOff>154305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54886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114554</xdr:rowOff>
    </xdr:from>
    <xdr:to>
      <xdr:col>36</xdr:col>
      <xdr:colOff>165100</xdr:colOff>
      <xdr:row>85</xdr:row>
      <xdr:rowOff>44704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154305</xdr:rowOff>
    </xdr:from>
    <xdr:to>
      <xdr:col>41</xdr:col>
      <xdr:colOff>50800</xdr:colOff>
      <xdr:row>84</xdr:row>
      <xdr:rowOff>165354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55610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34941</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42942</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2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24782</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35831</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6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F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F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00000000-0008-0000-0F00-0000C6010000}"/>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F00-0000C8010000}"/>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F00-0000D4010000}"/>
            </a:ext>
          </a:extLst>
        </xdr:cNvPr>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132624</xdr:rowOff>
    </xdr:from>
    <xdr:to>
      <xdr:col>81</xdr:col>
      <xdr:colOff>101600</xdr:colOff>
      <xdr:row>83</xdr:row>
      <xdr:rowOff>62774</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142602</xdr:rowOff>
    </xdr:from>
    <xdr:to>
      <xdr:col>85</xdr:col>
      <xdr:colOff>127000</xdr:colOff>
      <xdr:row>83</xdr:row>
      <xdr:rowOff>11974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5481300" y="1420150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130992</xdr:rowOff>
    </xdr:from>
    <xdr:to>
      <xdr:col>76</xdr:col>
      <xdr:colOff>165100</xdr:colOff>
      <xdr:row>82</xdr:row>
      <xdr:rowOff>61142</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4541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10342</xdr:rowOff>
    </xdr:from>
    <xdr:to>
      <xdr:col>81</xdr:col>
      <xdr:colOff>50800</xdr:colOff>
      <xdr:row>83</xdr:row>
      <xdr:rowOff>11974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4592300" y="14069242"/>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109764</xdr:rowOff>
    </xdr:from>
    <xdr:to>
      <xdr:col>72</xdr:col>
      <xdr:colOff>38100</xdr:colOff>
      <xdr:row>83</xdr:row>
      <xdr:rowOff>39914</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3652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10342</xdr:rowOff>
    </xdr:from>
    <xdr:to>
      <xdr:col>76</xdr:col>
      <xdr:colOff>114300</xdr:colOff>
      <xdr:row>82</xdr:row>
      <xdr:rowOff>160564</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3703300" y="14069242"/>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85271</xdr:rowOff>
    </xdr:from>
    <xdr:to>
      <xdr:col>67</xdr:col>
      <xdr:colOff>101600</xdr:colOff>
      <xdr:row>83</xdr:row>
      <xdr:rowOff>15421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276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136071</xdr:rowOff>
    </xdr:from>
    <xdr:to>
      <xdr:col>71</xdr:col>
      <xdr:colOff>177800</xdr:colOff>
      <xdr:row>82</xdr:row>
      <xdr:rowOff>160564</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814300" y="141949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F00-0000DD01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F00-0000DE010000}"/>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F00-0000DF010000}"/>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F00-0000E0010000}"/>
            </a:ext>
          </a:extLst>
        </xdr:cNvPr>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53901</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F00-0000E1010000}"/>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77669</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F00-0000E2010000}"/>
            </a:ext>
          </a:extLst>
        </xdr:cNvPr>
        <xdr:cNvSpPr txBox="1"/>
      </xdr:nvSpPr>
      <xdr:spPr>
        <a:xfrm>
          <a:off x="14389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F00-0000E3010000}"/>
            </a:ext>
          </a:extLst>
        </xdr:cNvPr>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31948</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F00-0000E4010000}"/>
            </a:ext>
          </a:extLst>
        </xdr:cNvPr>
        <xdr:cNvSpPr txBox="1"/>
      </xdr:nvSpPr>
      <xdr:spPr>
        <a:xfrm>
          <a:off x="12611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00000000-0008-0000-0F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9" name="【消防施設】&#10;一人当たり面積最小値テキスト">
          <a:extLst>
            <a:ext uri="{FF2B5EF4-FFF2-40B4-BE49-F238E27FC236}">
              <a16:creationId xmlns:a16="http://schemas.microsoft.com/office/drawing/2014/main" id="{00000000-0008-0000-0F00-0000FD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11" name="【消防施設】&#10;一人当たり面積最大値テキスト">
          <a:extLst>
            <a:ext uri="{FF2B5EF4-FFF2-40B4-BE49-F238E27FC236}">
              <a16:creationId xmlns:a16="http://schemas.microsoft.com/office/drawing/2014/main" id="{00000000-0008-0000-0F00-0000FF01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513" name="【消防施設】&#10;一人当たり面積平均値テキスト">
          <a:extLst>
            <a:ext uri="{FF2B5EF4-FFF2-40B4-BE49-F238E27FC236}">
              <a16:creationId xmlns:a16="http://schemas.microsoft.com/office/drawing/2014/main" id="{00000000-0008-0000-0F00-000001020000}"/>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2110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52088</xdr:rowOff>
    </xdr:from>
    <xdr:ext cx="469744" cy="259045"/>
    <xdr:sp macro="" textlink="">
      <xdr:nvSpPr>
        <xdr:cNvPr id="525" name="【消防施設】&#10;一人当たり面積該当値テキスト">
          <a:extLst>
            <a:ext uri="{FF2B5EF4-FFF2-40B4-BE49-F238E27FC236}">
              <a16:creationId xmlns:a16="http://schemas.microsoft.com/office/drawing/2014/main" id="{00000000-0008-0000-0F00-00000D020000}"/>
            </a:ext>
          </a:extLst>
        </xdr:cNvPr>
        <xdr:cNvSpPr txBox="1"/>
      </xdr:nvSpPr>
      <xdr:spPr>
        <a:xfrm>
          <a:off x="22199600"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38354</xdr:rowOff>
    </xdr:from>
    <xdr:to>
      <xdr:col>112</xdr:col>
      <xdr:colOff>38100</xdr:colOff>
      <xdr:row>84</xdr:row>
      <xdr:rowOff>139954</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12725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80011</xdr:rowOff>
    </xdr:from>
    <xdr:to>
      <xdr:col>116</xdr:col>
      <xdr:colOff>63500</xdr:colOff>
      <xdr:row>84</xdr:row>
      <xdr:rowOff>89154</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1323300" y="1448181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89154</xdr:rowOff>
    </xdr:from>
    <xdr:to>
      <xdr:col>111</xdr:col>
      <xdr:colOff>177800</xdr:colOff>
      <xdr:row>84</xdr:row>
      <xdr:rowOff>97537</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0434300" y="1449095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55118</xdr:rowOff>
    </xdr:from>
    <xdr:to>
      <xdr:col>102</xdr:col>
      <xdr:colOff>165100</xdr:colOff>
      <xdr:row>84</xdr:row>
      <xdr:rowOff>156718</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9494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105918</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9545300" y="1449933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68835</xdr:rowOff>
    </xdr:from>
    <xdr:to>
      <xdr:col>98</xdr:col>
      <xdr:colOff>38100</xdr:colOff>
      <xdr:row>84</xdr:row>
      <xdr:rowOff>170435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8605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105918</xdr:rowOff>
    </xdr:from>
    <xdr:to>
      <xdr:col>102</xdr:col>
      <xdr:colOff>114300</xdr:colOff>
      <xdr:row>84</xdr:row>
      <xdr:rowOff>119635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8656300" y="145077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534" name="n_1aveValue【消防施設】&#10;一人当たり面積">
          <a:extLst>
            <a:ext uri="{FF2B5EF4-FFF2-40B4-BE49-F238E27FC236}">
              <a16:creationId xmlns:a16="http://schemas.microsoft.com/office/drawing/2014/main" id="{00000000-0008-0000-0F00-000016020000}"/>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535" name="n_2aveValue【消防施設】&#10;一人当たり面積">
          <a:extLst>
            <a:ext uri="{FF2B5EF4-FFF2-40B4-BE49-F238E27FC236}">
              <a16:creationId xmlns:a16="http://schemas.microsoft.com/office/drawing/2014/main" id="{00000000-0008-0000-0F00-000017020000}"/>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536" name="n_3aveValue【消防施設】&#10;一人当たり面積">
          <a:extLst>
            <a:ext uri="{FF2B5EF4-FFF2-40B4-BE49-F238E27FC236}">
              <a16:creationId xmlns:a16="http://schemas.microsoft.com/office/drawing/2014/main" id="{00000000-0008-0000-0F00-000018020000}"/>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537" name="n_4aveValue【消防施設】&#10;一人当たり面積">
          <a:extLst>
            <a:ext uri="{FF2B5EF4-FFF2-40B4-BE49-F238E27FC236}">
              <a16:creationId xmlns:a16="http://schemas.microsoft.com/office/drawing/2014/main" id="{00000000-0008-0000-0F00-000019020000}"/>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156481</xdr:rowOff>
    </xdr:from>
    <xdr:ext cx="469744" cy="259045"/>
    <xdr:sp macro="" textlink="">
      <xdr:nvSpPr>
        <xdr:cNvPr id="538" name="n_1mainValue【消防施設】&#10;一人当たり面積">
          <a:extLst>
            <a:ext uri="{FF2B5EF4-FFF2-40B4-BE49-F238E27FC236}">
              <a16:creationId xmlns:a16="http://schemas.microsoft.com/office/drawing/2014/main" id="{00000000-0008-0000-0F00-00001A020000}"/>
            </a:ext>
          </a:extLst>
        </xdr:cNvPr>
        <xdr:cNvSpPr txBox="1"/>
      </xdr:nvSpPr>
      <xdr:spPr>
        <a:xfrm>
          <a:off x="21075727" y="142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539" name="n_2mainValue【消防施設】&#10;一人当たり面積">
          <a:extLst>
            <a:ext uri="{FF2B5EF4-FFF2-40B4-BE49-F238E27FC236}">
              <a16:creationId xmlns:a16="http://schemas.microsoft.com/office/drawing/2014/main" id="{00000000-0008-0000-0F00-00001B020000}"/>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1795</xdr:rowOff>
    </xdr:from>
    <xdr:ext cx="469744" cy="259045"/>
    <xdr:sp macro="" textlink="">
      <xdr:nvSpPr>
        <xdr:cNvPr id="540" name="n_3mainValue【消防施設】&#10;一人当たり面積">
          <a:extLst>
            <a:ext uri="{FF2B5EF4-FFF2-40B4-BE49-F238E27FC236}">
              <a16:creationId xmlns:a16="http://schemas.microsoft.com/office/drawing/2014/main" id="{00000000-0008-0000-0F00-00001C020000}"/>
            </a:ext>
          </a:extLst>
        </xdr:cNvPr>
        <xdr:cNvSpPr txBox="1"/>
      </xdr:nvSpPr>
      <xdr:spPr>
        <a:xfrm>
          <a:off x="19310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15512</xdr:rowOff>
    </xdr:from>
    <xdr:ext cx="469744" cy="259045"/>
    <xdr:sp macro="" textlink="">
      <xdr:nvSpPr>
        <xdr:cNvPr id="541" name="n_4mainValue【消防施設】&#10;一人当たり面積">
          <a:extLst>
            <a:ext uri="{FF2B5EF4-FFF2-40B4-BE49-F238E27FC236}">
              <a16:creationId xmlns:a16="http://schemas.microsoft.com/office/drawing/2014/main" id="{00000000-0008-0000-0F00-00001D020000}"/>
            </a:ext>
          </a:extLst>
        </xdr:cNvPr>
        <xdr:cNvSpPr txBox="1"/>
      </xdr:nvSpPr>
      <xdr:spPr>
        <a:xfrm>
          <a:off x="18421427" y="142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0F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庁舎】&#10;有形固定資産減価償却率最小値テキスト">
          <a:extLst>
            <a:ext uri="{FF2B5EF4-FFF2-40B4-BE49-F238E27FC236}">
              <a16:creationId xmlns:a16="http://schemas.microsoft.com/office/drawing/2014/main" id="{00000000-0008-0000-0F00-000036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庁舎】&#10;有形固定資産減価償却率最大値テキスト">
          <a:extLst>
            <a:ext uri="{FF2B5EF4-FFF2-40B4-BE49-F238E27FC236}">
              <a16:creationId xmlns:a16="http://schemas.microsoft.com/office/drawing/2014/main" id="{00000000-0008-0000-0F00-000038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70" name="【庁舎】&#10;有形固定資産減価償却率平均値テキスト">
          <a:extLst>
            <a:ext uri="{FF2B5EF4-FFF2-40B4-BE49-F238E27FC236}">
              <a16:creationId xmlns:a16="http://schemas.microsoft.com/office/drawing/2014/main" id="{00000000-0008-0000-0F00-00003A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582" name="【庁舎】&#10;有形固定資産減価償却率該当値テキスト">
          <a:extLst>
            <a:ext uri="{FF2B5EF4-FFF2-40B4-BE49-F238E27FC236}">
              <a16:creationId xmlns:a16="http://schemas.microsoft.com/office/drawing/2014/main" id="{00000000-0008-0000-0F00-000046020000}"/>
            </a:ext>
          </a:extLst>
        </xdr:cNvPr>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64770</xdr:rowOff>
    </xdr:from>
    <xdr:to>
      <xdr:col>81</xdr:col>
      <xdr:colOff>101600</xdr:colOff>
      <xdr:row>104</xdr:row>
      <xdr:rowOff>166370</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5430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115570</xdr:rowOff>
    </xdr:from>
    <xdr:to>
      <xdr:col>85</xdr:col>
      <xdr:colOff>127000</xdr:colOff>
      <xdr:row>104</xdr:row>
      <xdr:rowOff>133350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5481300" y="179463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45720</xdr:rowOff>
    </xdr:from>
    <xdr:to>
      <xdr:col>76</xdr:col>
      <xdr:colOff>165100</xdr:colOff>
      <xdr:row>104</xdr:row>
      <xdr:rowOff>147320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4541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96520</xdr:rowOff>
    </xdr:from>
    <xdr:to>
      <xdr:col>81</xdr:col>
      <xdr:colOff>50800</xdr:colOff>
      <xdr:row>104</xdr:row>
      <xdr:rowOff>115570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4592300" y="17927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26670</xdr:rowOff>
    </xdr:from>
    <xdr:to>
      <xdr:col>72</xdr:col>
      <xdr:colOff>38100</xdr:colOff>
      <xdr:row>104</xdr:row>
      <xdr:rowOff>128270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3652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77470</xdr:rowOff>
    </xdr:from>
    <xdr:to>
      <xdr:col>76</xdr:col>
      <xdr:colOff>114300</xdr:colOff>
      <xdr:row>104</xdr:row>
      <xdr:rowOff>96520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3703300" y="17908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xdr:rowOff>
    </xdr:from>
    <xdr:to>
      <xdr:col>67</xdr:col>
      <xdr:colOff>101600</xdr:colOff>
      <xdr:row>104</xdr:row>
      <xdr:rowOff>109220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2763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58420</xdr:rowOff>
    </xdr:from>
    <xdr:to>
      <xdr:col>71</xdr:col>
      <xdr:colOff>177800</xdr:colOff>
      <xdr:row>104</xdr:row>
      <xdr:rowOff>77470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814300" y="17889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91" name="n_1aveValue【庁舎】&#10;有形固定資産減価償却率">
          <a:extLst>
            <a:ext uri="{FF2B5EF4-FFF2-40B4-BE49-F238E27FC236}">
              <a16:creationId xmlns:a16="http://schemas.microsoft.com/office/drawing/2014/main" id="{00000000-0008-0000-0F00-00004F020000}"/>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92" name="n_2aveValue【庁舎】&#10;有形固定資産減価償却率">
          <a:extLst>
            <a:ext uri="{FF2B5EF4-FFF2-40B4-BE49-F238E27FC236}">
              <a16:creationId xmlns:a16="http://schemas.microsoft.com/office/drawing/2014/main" id="{00000000-0008-0000-0F00-000050020000}"/>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3" name="n_3aveValue【庁舎】&#10;有形固定資産減価償却率">
          <a:extLst>
            <a:ext uri="{FF2B5EF4-FFF2-40B4-BE49-F238E27FC236}">
              <a16:creationId xmlns:a16="http://schemas.microsoft.com/office/drawing/2014/main" id="{00000000-0008-0000-0F00-000051020000}"/>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594" name="n_4aveValue【庁舎】&#10;有形固定資産減価償却率">
          <a:extLst>
            <a:ext uri="{FF2B5EF4-FFF2-40B4-BE49-F238E27FC236}">
              <a16:creationId xmlns:a16="http://schemas.microsoft.com/office/drawing/2014/main" id="{00000000-0008-0000-0F00-000052020000}"/>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157497</xdr:rowOff>
    </xdr:from>
    <xdr:ext cx="405111" cy="259045"/>
    <xdr:sp macro="" textlink="">
      <xdr:nvSpPr>
        <xdr:cNvPr id="595" name="n_1mainValue【庁舎】&#10;有形固定資産減価償却率">
          <a:extLst>
            <a:ext uri="{FF2B5EF4-FFF2-40B4-BE49-F238E27FC236}">
              <a16:creationId xmlns:a16="http://schemas.microsoft.com/office/drawing/2014/main" id="{00000000-0008-0000-0F00-000053020000}"/>
            </a:ext>
          </a:extLst>
        </xdr:cNvPr>
        <xdr:cNvSpPr txBox="1"/>
      </xdr:nvSpPr>
      <xdr:spPr>
        <a:xfrm>
          <a:off x="152660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138447</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F00-000054020000}"/>
            </a:ext>
          </a:extLst>
        </xdr:cNvPr>
        <xdr:cNvSpPr txBox="1"/>
      </xdr:nvSpPr>
      <xdr:spPr>
        <a:xfrm>
          <a:off x="14389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119397</xdr:rowOff>
    </xdr:from>
    <xdr:ext cx="405111" cy="259045"/>
    <xdr:sp macro="" textlink="">
      <xdr:nvSpPr>
        <xdr:cNvPr id="597" name="n_3mainValue【庁舎】&#10;有形固定資産減価償却率">
          <a:extLst>
            <a:ext uri="{FF2B5EF4-FFF2-40B4-BE49-F238E27FC236}">
              <a16:creationId xmlns:a16="http://schemas.microsoft.com/office/drawing/2014/main" id="{00000000-0008-0000-0F00-000055020000}"/>
            </a:ext>
          </a:extLst>
        </xdr:cNvPr>
        <xdr:cNvSpPr txBox="1"/>
      </xdr:nvSpPr>
      <xdr:spPr>
        <a:xfrm>
          <a:off x="13500744" y="179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125747</xdr:rowOff>
    </xdr:from>
    <xdr:ext cx="405111" cy="259045"/>
    <xdr:sp macro="" textlink="">
      <xdr:nvSpPr>
        <xdr:cNvPr id="598" name="n_4mainValue【庁舎】&#10;有形固定資産減価償却率">
          <a:extLst>
            <a:ext uri="{FF2B5EF4-FFF2-40B4-BE49-F238E27FC236}">
              <a16:creationId xmlns:a16="http://schemas.microsoft.com/office/drawing/2014/main" id="{00000000-0008-0000-0F00-000056020000}"/>
            </a:ext>
          </a:extLst>
        </xdr:cNvPr>
        <xdr:cNvSpPr txBox="1"/>
      </xdr:nvSpPr>
      <xdr:spPr>
        <a:xfrm>
          <a:off x="12611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00000-0008-0000-0F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3" name="【庁舎】&#10;一人当たり面積最小値テキスト">
          <a:extLst>
            <a:ext uri="{FF2B5EF4-FFF2-40B4-BE49-F238E27FC236}">
              <a16:creationId xmlns:a16="http://schemas.microsoft.com/office/drawing/2014/main" id="{00000000-0008-0000-0F00-00006F02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5" name="【庁舎】&#10;一人当たり面積最大値テキスト">
          <a:extLst>
            <a:ext uri="{FF2B5EF4-FFF2-40B4-BE49-F238E27FC236}">
              <a16:creationId xmlns:a16="http://schemas.microsoft.com/office/drawing/2014/main" id="{00000000-0008-0000-0F00-00007102000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627" name="【庁舎】&#10;一人当たり面積平均値テキスト">
          <a:extLst>
            <a:ext uri="{FF2B5EF4-FFF2-40B4-BE49-F238E27FC236}">
              <a16:creationId xmlns:a16="http://schemas.microsoft.com/office/drawing/2014/main" id="{00000000-0008-0000-0F00-000073020000}"/>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171323</xdr:rowOff>
    </xdr:from>
    <xdr:to>
      <xdr:col>116</xdr:col>
      <xdr:colOff>114300</xdr:colOff>
      <xdr:row>106</xdr:row>
      <xdr:rowOff>101473</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81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22750</xdr:rowOff>
    </xdr:from>
    <xdr:ext cx="469744" cy="259045"/>
    <xdr:sp macro="" textlink="">
      <xdr:nvSpPr>
        <xdr:cNvPr id="639" name="【庁舎】&#10;一人当たり面積該当値テキスト">
          <a:extLst>
            <a:ext uri="{FF2B5EF4-FFF2-40B4-BE49-F238E27FC236}">
              <a16:creationId xmlns:a16="http://schemas.microsoft.com/office/drawing/2014/main" id="{00000000-0008-0000-0F00-00007F020000}"/>
            </a:ext>
          </a:extLst>
        </xdr:cNvPr>
        <xdr:cNvSpPr txBox="1"/>
      </xdr:nvSpPr>
      <xdr:spPr>
        <a:xfrm>
          <a:off x="22199600" y="1802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9779</xdr:rowOff>
    </xdr:from>
    <xdr:to>
      <xdr:col>112</xdr:col>
      <xdr:colOff>38100</xdr:colOff>
      <xdr:row>106</xdr:row>
      <xdr:rowOff>111379</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81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50673</xdr:rowOff>
    </xdr:from>
    <xdr:to>
      <xdr:col>116</xdr:col>
      <xdr:colOff>63500</xdr:colOff>
      <xdr:row>106</xdr:row>
      <xdr:rowOff>60579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1323300" y="18224373"/>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20447</xdr:rowOff>
    </xdr:from>
    <xdr:to>
      <xdr:col>107</xdr:col>
      <xdr:colOff>101600</xdr:colOff>
      <xdr:row>106</xdr:row>
      <xdr:rowOff>122047</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0383500" y="18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60579</xdr:rowOff>
    </xdr:from>
    <xdr:to>
      <xdr:col>111</xdr:col>
      <xdr:colOff>177800</xdr:colOff>
      <xdr:row>106</xdr:row>
      <xdr:rowOff>71247</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0434300" y="1823427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68072</xdr:rowOff>
    </xdr:from>
    <xdr:to>
      <xdr:col>102</xdr:col>
      <xdr:colOff>165100</xdr:colOff>
      <xdr:row>104</xdr:row>
      <xdr:rowOff>169672</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9494500" y="178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118872</xdr:rowOff>
    </xdr:from>
    <xdr:to>
      <xdr:col>107</xdr:col>
      <xdr:colOff>50800</xdr:colOff>
      <xdr:row>106</xdr:row>
      <xdr:rowOff>71247</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9545300" y="17949672"/>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95123</xdr:rowOff>
    </xdr:from>
    <xdr:to>
      <xdr:col>98</xdr:col>
      <xdr:colOff>38100</xdr:colOff>
      <xdr:row>105</xdr:row>
      <xdr:rowOff>25273</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8605500" y="179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118872</xdr:rowOff>
    </xdr:from>
    <xdr:to>
      <xdr:col>102</xdr:col>
      <xdr:colOff>114300</xdr:colOff>
      <xdr:row>104</xdr:row>
      <xdr:rowOff>145923</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8656300" y="1794967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648" name="n_1aveValue【庁舎】&#10;一人当たり面積">
          <a:extLst>
            <a:ext uri="{FF2B5EF4-FFF2-40B4-BE49-F238E27FC236}">
              <a16:creationId xmlns:a16="http://schemas.microsoft.com/office/drawing/2014/main" id="{00000000-0008-0000-0F00-000088020000}"/>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49" name="n_2aveValue【庁舎】&#10;一人当たり面積">
          <a:extLst>
            <a:ext uri="{FF2B5EF4-FFF2-40B4-BE49-F238E27FC236}">
              <a16:creationId xmlns:a16="http://schemas.microsoft.com/office/drawing/2014/main" id="{00000000-0008-0000-0F00-00008902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650" name="n_3aveValue【庁舎】&#10;一人当たり面積">
          <a:extLst>
            <a:ext uri="{FF2B5EF4-FFF2-40B4-BE49-F238E27FC236}">
              <a16:creationId xmlns:a16="http://schemas.microsoft.com/office/drawing/2014/main" id="{00000000-0008-0000-0F00-00008A020000}"/>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651" name="n_4aveValue【庁舎】&#10;一人当たり面積">
          <a:extLst>
            <a:ext uri="{FF2B5EF4-FFF2-40B4-BE49-F238E27FC236}">
              <a16:creationId xmlns:a16="http://schemas.microsoft.com/office/drawing/2014/main" id="{00000000-0008-0000-0F00-00008B020000}"/>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127906</xdr:rowOff>
    </xdr:from>
    <xdr:ext cx="469744" cy="259045"/>
    <xdr:sp macro="" textlink="">
      <xdr:nvSpPr>
        <xdr:cNvPr id="652" name="n_1mainValue【庁舎】&#10;一人当たり面積">
          <a:extLst>
            <a:ext uri="{FF2B5EF4-FFF2-40B4-BE49-F238E27FC236}">
              <a16:creationId xmlns:a16="http://schemas.microsoft.com/office/drawing/2014/main" id="{00000000-0008-0000-0F00-00008C020000}"/>
            </a:ext>
          </a:extLst>
        </xdr:cNvPr>
        <xdr:cNvSpPr txBox="1"/>
      </xdr:nvSpPr>
      <xdr:spPr>
        <a:xfrm>
          <a:off x="21075727" y="1795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138574</xdr:rowOff>
    </xdr:from>
    <xdr:ext cx="469744" cy="259045"/>
    <xdr:sp macro="" textlink="">
      <xdr:nvSpPr>
        <xdr:cNvPr id="653" name="n_2mainValue【庁舎】&#10;一人当たり面積">
          <a:extLst>
            <a:ext uri="{FF2B5EF4-FFF2-40B4-BE49-F238E27FC236}">
              <a16:creationId xmlns:a16="http://schemas.microsoft.com/office/drawing/2014/main" id="{00000000-0008-0000-0F00-00008D020000}"/>
            </a:ext>
          </a:extLst>
        </xdr:cNvPr>
        <xdr:cNvSpPr txBox="1"/>
      </xdr:nvSpPr>
      <xdr:spPr>
        <a:xfrm>
          <a:off x="20199427" y="179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14749</xdr:rowOff>
    </xdr:from>
    <xdr:ext cx="469744" cy="259045"/>
    <xdr:sp macro="" textlink="">
      <xdr:nvSpPr>
        <xdr:cNvPr id="654" name="n_3mainValue【庁舎】&#10;一人当たり面積">
          <a:extLst>
            <a:ext uri="{FF2B5EF4-FFF2-40B4-BE49-F238E27FC236}">
              <a16:creationId xmlns:a16="http://schemas.microsoft.com/office/drawing/2014/main" id="{00000000-0008-0000-0F00-00008E020000}"/>
            </a:ext>
          </a:extLst>
        </xdr:cNvPr>
        <xdr:cNvSpPr txBox="1"/>
      </xdr:nvSpPr>
      <xdr:spPr>
        <a:xfrm>
          <a:off x="19310427" y="176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41800</xdr:rowOff>
    </xdr:from>
    <xdr:ext cx="469744" cy="259045"/>
    <xdr:sp macro="" textlink="">
      <xdr:nvSpPr>
        <xdr:cNvPr id="655" name="n_4mainValue【庁舎】&#10;一人当たり面積">
          <a:extLst>
            <a:ext uri="{FF2B5EF4-FFF2-40B4-BE49-F238E27FC236}">
              <a16:creationId xmlns:a16="http://schemas.microsoft.com/office/drawing/2014/main" id="{00000000-0008-0000-0F00-00008F020000}"/>
            </a:ext>
          </a:extLst>
        </xdr:cNvPr>
        <xdr:cNvSpPr txBox="1"/>
      </xdr:nvSpPr>
      <xdr:spPr>
        <a:xfrm>
          <a:off x="18421427" y="177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となっており、特に体育館・プールの有形固定資産減価償却率が高くなっている。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公共施設再配置計画」では、図書館・郷土資料館の建て替え及び複合化、体育館の適切な維持管理、福祉施設は機能集約・複合化に努めコスト削減を行うこととしている。引き続き検討を進め、全体としての機能縮小・複合化の検討を進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ものの、庁舎のうち合同庁舎については、経過年数が耐用年数を超えており、耐震改修工事の未施工が課題となっている。原則は役場機能を維持するうえで必要最低限の修繕のみを行うこととし、保健機能・金融機能などを集約・複合化することで、施設の適正化、効率化を図り、最大限規模縮小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図書館、体育館･プール、福祉施設</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については、耐用年数を経過しているが、令和</a:t>
          </a:r>
          <a:r>
            <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9</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年度以降、順次更新予定であり、現状は、必要な維持管理のみを行うこととしていることから、有形固定資産減価償却率が高くなっている。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3" sqref="AC3:AL5"/>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75" thickBot="1" x14ac:dyDescent="0.2">
      <c r="B2" s="178" t="s">
        <v>82</v>
      </c>
      <c r="C2" s="178"/>
      <c r="D2" s="179"/>
    </row>
    <row r="3" spans="1:119" ht="18.75" customHeight="1" thickBot="1" x14ac:dyDescent="0.2">
      <c r="A3" s="177"/>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3886654</v>
      </c>
      <c r="BO4" s="485"/>
      <c r="BP4" s="485"/>
      <c r="BQ4" s="485"/>
      <c r="BR4" s="485"/>
      <c r="BS4" s="485"/>
      <c r="BT4" s="485"/>
      <c r="BU4" s="486"/>
      <c r="BV4" s="484">
        <v>3950441</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2.7</v>
      </c>
      <c r="CU4" s="625"/>
      <c r="CV4" s="625"/>
      <c r="CW4" s="625"/>
      <c r="CX4" s="625"/>
      <c r="CY4" s="625"/>
      <c r="CZ4" s="625"/>
      <c r="DA4" s="626"/>
      <c r="DB4" s="624">
        <v>2.7</v>
      </c>
      <c r="DC4" s="625"/>
      <c r="DD4" s="625"/>
      <c r="DE4" s="625"/>
      <c r="DF4" s="625"/>
      <c r="DG4" s="625"/>
      <c r="DH4" s="625"/>
      <c r="DI4" s="626"/>
    </row>
    <row r="5" spans="1:119" ht="18.75" customHeight="1" x14ac:dyDescent="0.15">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3835026</v>
      </c>
      <c r="BO5" s="456"/>
      <c r="BP5" s="456"/>
      <c r="BQ5" s="456"/>
      <c r="BR5" s="456"/>
      <c r="BS5" s="456"/>
      <c r="BT5" s="456"/>
      <c r="BU5" s="457"/>
      <c r="BV5" s="455">
        <v>3888493</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87.4</v>
      </c>
      <c r="CU5" s="453"/>
      <c r="CV5" s="453"/>
      <c r="CW5" s="453"/>
      <c r="CX5" s="453"/>
      <c r="CY5" s="453"/>
      <c r="CZ5" s="453"/>
      <c r="DA5" s="454"/>
      <c r="DB5" s="452">
        <v>85.6</v>
      </c>
      <c r="DC5" s="453"/>
      <c r="DD5" s="453"/>
      <c r="DE5" s="453"/>
      <c r="DF5" s="453"/>
      <c r="DG5" s="453"/>
      <c r="DH5" s="453"/>
      <c r="DI5" s="454"/>
    </row>
    <row r="6" spans="1:119" ht="18.75" customHeight="1" x14ac:dyDescent="0.15">
      <c r="A6" s="177"/>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51628</v>
      </c>
      <c r="BO6" s="456"/>
      <c r="BP6" s="456"/>
      <c r="BQ6" s="456"/>
      <c r="BR6" s="456"/>
      <c r="BS6" s="456"/>
      <c r="BT6" s="456"/>
      <c r="BU6" s="457"/>
      <c r="BV6" s="455">
        <v>61948</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88.1</v>
      </c>
      <c r="CU6" s="599"/>
      <c r="CV6" s="599"/>
      <c r="CW6" s="599"/>
      <c r="CX6" s="599"/>
      <c r="CY6" s="599"/>
      <c r="CZ6" s="599"/>
      <c r="DA6" s="600"/>
      <c r="DB6" s="598">
        <v>88.2</v>
      </c>
      <c r="DC6" s="599"/>
      <c r="DD6" s="599"/>
      <c r="DE6" s="599"/>
      <c r="DF6" s="599"/>
      <c r="DG6" s="599"/>
      <c r="DH6" s="599"/>
      <c r="DI6" s="600"/>
    </row>
    <row r="7" spans="1:119" ht="18.75" customHeight="1" x14ac:dyDescent="0.15">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397</v>
      </c>
      <c r="BO7" s="456"/>
      <c r="BP7" s="456"/>
      <c r="BQ7" s="456"/>
      <c r="BR7" s="456"/>
      <c r="BS7" s="456"/>
      <c r="BT7" s="456"/>
      <c r="BU7" s="457"/>
      <c r="BV7" s="455">
        <v>10125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1871584</v>
      </c>
      <c r="CU7" s="456"/>
      <c r="CV7" s="456"/>
      <c r="CW7" s="456"/>
      <c r="CX7" s="456"/>
      <c r="CY7" s="456"/>
      <c r="CZ7" s="456"/>
      <c r="DA7" s="457"/>
      <c r="DB7" s="455">
        <v>1890093</v>
      </c>
      <c r="DC7" s="456"/>
      <c r="DD7" s="456"/>
      <c r="DE7" s="456"/>
      <c r="DF7" s="456"/>
      <c r="DG7" s="456"/>
      <c r="DH7" s="456"/>
      <c r="DI7" s="457"/>
    </row>
    <row r="8" spans="1:119" ht="18.75" customHeight="1" thickBot="1" x14ac:dyDescent="0.2">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51231</v>
      </c>
      <c r="BO8" s="456"/>
      <c r="BP8" s="456"/>
      <c r="BQ8" s="456"/>
      <c r="BR8" s="456"/>
      <c r="BS8" s="456"/>
      <c r="BT8" s="456"/>
      <c r="BU8" s="457"/>
      <c r="BV8" s="455">
        <v>51823</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0.13</v>
      </c>
      <c r="CU8" s="559"/>
      <c r="CV8" s="559"/>
      <c r="CW8" s="559"/>
      <c r="CX8" s="559"/>
      <c r="CY8" s="559"/>
      <c r="CZ8" s="559"/>
      <c r="DA8" s="560"/>
      <c r="DB8" s="558">
        <v>0.13</v>
      </c>
      <c r="DC8" s="559"/>
      <c r="DD8" s="559"/>
      <c r="DE8" s="559"/>
      <c r="DF8" s="559"/>
      <c r="DG8" s="559"/>
      <c r="DH8" s="559"/>
      <c r="DI8" s="560"/>
    </row>
    <row r="9" spans="1:119" ht="18.75" customHeight="1" thickBot="1" x14ac:dyDescent="0.2">
      <c r="A9" s="177"/>
      <c r="B9" s="587" t="s">
        <v>114</v>
      </c>
      <c r="C9" s="588"/>
      <c r="D9" s="588"/>
      <c r="E9" s="588"/>
      <c r="F9" s="588"/>
      <c r="G9" s="588"/>
      <c r="H9" s="588"/>
      <c r="I9" s="588"/>
      <c r="J9" s="588"/>
      <c r="K9" s="506"/>
      <c r="L9" s="589" t="s">
        <v>115</v>
      </c>
      <c r="M9" s="590"/>
      <c r="N9" s="590"/>
      <c r="O9" s="590"/>
      <c r="P9" s="590"/>
      <c r="Q9" s="591"/>
      <c r="R9" s="592">
        <v>1724</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103</v>
      </c>
      <c r="AV9" s="514"/>
      <c r="AW9" s="514"/>
      <c r="AX9" s="514"/>
      <c r="AY9" s="469" t="s">
        <v>118</v>
      </c>
      <c r="AZ9" s="470"/>
      <c r="BA9" s="470"/>
      <c r="BB9" s="470"/>
      <c r="BC9" s="470"/>
      <c r="BD9" s="470"/>
      <c r="BE9" s="470"/>
      <c r="BF9" s="470"/>
      <c r="BG9" s="470"/>
      <c r="BH9" s="470"/>
      <c r="BI9" s="470"/>
      <c r="BJ9" s="470"/>
      <c r="BK9" s="470"/>
      <c r="BL9" s="470"/>
      <c r="BM9" s="471"/>
      <c r="BN9" s="455">
        <v>-592</v>
      </c>
      <c r="BO9" s="456"/>
      <c r="BP9" s="456"/>
      <c r="BQ9" s="456"/>
      <c r="BR9" s="456"/>
      <c r="BS9" s="456"/>
      <c r="BT9" s="456"/>
      <c r="BU9" s="457"/>
      <c r="BV9" s="455">
        <v>938</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17.100000000000001</v>
      </c>
      <c r="CU9" s="453"/>
      <c r="CV9" s="453"/>
      <c r="CW9" s="453"/>
      <c r="CX9" s="453"/>
      <c r="CY9" s="453"/>
      <c r="CZ9" s="453"/>
      <c r="DA9" s="454"/>
      <c r="DB9" s="452">
        <v>14.9</v>
      </c>
      <c r="DC9" s="453"/>
      <c r="DD9" s="453"/>
      <c r="DE9" s="453"/>
      <c r="DF9" s="453"/>
      <c r="DG9" s="453"/>
      <c r="DH9" s="453"/>
      <c r="DI9" s="454"/>
    </row>
    <row r="10" spans="1:119" ht="18.75" customHeight="1" thickBot="1" x14ac:dyDescent="0.2">
      <c r="A10" s="177"/>
      <c r="B10" s="587"/>
      <c r="C10" s="588"/>
      <c r="D10" s="588"/>
      <c r="E10" s="588"/>
      <c r="F10" s="588"/>
      <c r="G10" s="588"/>
      <c r="H10" s="588"/>
      <c r="I10" s="588"/>
      <c r="J10" s="588"/>
      <c r="K10" s="506"/>
      <c r="L10" s="411" t="s">
        <v>120</v>
      </c>
      <c r="M10" s="412"/>
      <c r="N10" s="412"/>
      <c r="O10" s="412"/>
      <c r="P10" s="412"/>
      <c r="Q10" s="413"/>
      <c r="R10" s="408">
        <v>1981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170</v>
      </c>
      <c r="BO10" s="456"/>
      <c r="BP10" s="456"/>
      <c r="BQ10" s="456"/>
      <c r="BR10" s="456"/>
      <c r="BS10" s="456"/>
      <c r="BT10" s="456"/>
      <c r="BU10" s="457"/>
      <c r="BV10" s="455">
        <v>51</v>
      </c>
      <c r="BW10" s="456"/>
      <c r="BX10" s="456"/>
      <c r="BY10" s="456"/>
      <c r="BZ10" s="456"/>
      <c r="CA10" s="456"/>
      <c r="CB10" s="456"/>
      <c r="CC10" s="457"/>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77"/>
      <c r="B12" s="561" t="s">
        <v>133</v>
      </c>
      <c r="C12" s="562"/>
      <c r="D12" s="562"/>
      <c r="E12" s="562"/>
      <c r="F12" s="562"/>
      <c r="G12" s="562"/>
      <c r="H12" s="562"/>
      <c r="I12" s="562"/>
      <c r="J12" s="562"/>
      <c r="K12" s="563"/>
      <c r="L12" s="570" t="s">
        <v>134</v>
      </c>
      <c r="M12" s="571"/>
      <c r="N12" s="571"/>
      <c r="O12" s="571"/>
      <c r="P12" s="571"/>
      <c r="Q12" s="572"/>
      <c r="R12" s="573">
        <v>1674</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103</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77"/>
      <c r="B13" s="564"/>
      <c r="C13" s="565"/>
      <c r="D13" s="565"/>
      <c r="E13" s="565"/>
      <c r="F13" s="565"/>
      <c r="G13" s="565"/>
      <c r="H13" s="565"/>
      <c r="I13" s="565"/>
      <c r="J13" s="565"/>
      <c r="K13" s="566"/>
      <c r="L13" s="186"/>
      <c r="M13" s="539" t="s">
        <v>141</v>
      </c>
      <c r="N13" s="540"/>
      <c r="O13" s="540"/>
      <c r="P13" s="540"/>
      <c r="Q13" s="541"/>
      <c r="R13" s="542">
        <v>1667</v>
      </c>
      <c r="S13" s="543"/>
      <c r="T13" s="543"/>
      <c r="U13" s="543"/>
      <c r="V13" s="544"/>
      <c r="W13" s="545" t="s">
        <v>142</v>
      </c>
      <c r="X13" s="441"/>
      <c r="Y13" s="441"/>
      <c r="Z13" s="441"/>
      <c r="AA13" s="441"/>
      <c r="AB13" s="442"/>
      <c r="AC13" s="408">
        <v>414</v>
      </c>
      <c r="AD13" s="409"/>
      <c r="AE13" s="409"/>
      <c r="AF13" s="409"/>
      <c r="AG13" s="410"/>
      <c r="AH13" s="408">
        <v>482</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-422</v>
      </c>
      <c r="BO13" s="456"/>
      <c r="BP13" s="456"/>
      <c r="BQ13" s="456"/>
      <c r="BR13" s="456"/>
      <c r="BS13" s="456"/>
      <c r="BT13" s="456"/>
      <c r="BU13" s="457"/>
      <c r="BV13" s="455">
        <v>989</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10.6</v>
      </c>
      <c r="CU13" s="453"/>
      <c r="CV13" s="453"/>
      <c r="CW13" s="453"/>
      <c r="CX13" s="453"/>
      <c r="CY13" s="453"/>
      <c r="CZ13" s="453"/>
      <c r="DA13" s="454"/>
      <c r="DB13" s="452">
        <v>10</v>
      </c>
      <c r="DC13" s="453"/>
      <c r="DD13" s="453"/>
      <c r="DE13" s="453"/>
      <c r="DF13" s="453"/>
      <c r="DG13" s="453"/>
      <c r="DH13" s="453"/>
      <c r="DI13" s="454"/>
    </row>
    <row r="14" spans="1:119" ht="18.75" customHeight="1" thickBot="1" x14ac:dyDescent="0.2">
      <c r="A14" s="177"/>
      <c r="B14" s="564"/>
      <c r="C14" s="565"/>
      <c r="D14" s="565"/>
      <c r="E14" s="565"/>
      <c r="F14" s="565"/>
      <c r="G14" s="565"/>
      <c r="H14" s="565"/>
      <c r="I14" s="565"/>
      <c r="J14" s="565"/>
      <c r="K14" s="566"/>
      <c r="L14" s="529" t="s">
        <v>147</v>
      </c>
      <c r="M14" s="582"/>
      <c r="N14" s="582"/>
      <c r="O14" s="582"/>
      <c r="P14" s="582"/>
      <c r="Q14" s="583"/>
      <c r="R14" s="542">
        <v>1713</v>
      </c>
      <c r="S14" s="543"/>
      <c r="T14" s="543"/>
      <c r="U14" s="543"/>
      <c r="V14" s="544"/>
      <c r="W14" s="546"/>
      <c r="X14" s="444"/>
      <c r="Y14" s="444"/>
      <c r="Z14" s="444"/>
      <c r="AA14" s="444"/>
      <c r="AB14" s="445"/>
      <c r="AC14" s="535">
        <v>46.3</v>
      </c>
      <c r="AD14" s="536"/>
      <c r="AE14" s="536"/>
      <c r="AF14" s="536"/>
      <c r="AG14" s="537"/>
      <c r="AH14" s="535">
        <v>48.4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77"/>
      <c r="B15" s="564"/>
      <c r="C15" s="565"/>
      <c r="D15" s="565"/>
      <c r="E15" s="565"/>
      <c r="F15" s="565"/>
      <c r="G15" s="565"/>
      <c r="H15" s="565"/>
      <c r="I15" s="565"/>
      <c r="J15" s="565"/>
      <c r="K15" s="566"/>
      <c r="L15" s="186"/>
      <c r="M15" s="539" t="s">
        <v>149</v>
      </c>
      <c r="N15" s="540"/>
      <c r="O15" s="540"/>
      <c r="P15" s="540"/>
      <c r="Q15" s="541"/>
      <c r="R15" s="542">
        <v>1707</v>
      </c>
      <c r="S15" s="543"/>
      <c r="T15" s="543"/>
      <c r="U15" s="543"/>
      <c r="V15" s="544"/>
      <c r="W15" s="545" t="s">
        <v>150</v>
      </c>
      <c r="X15" s="441"/>
      <c r="Y15" s="441"/>
      <c r="Z15" s="441"/>
      <c r="AA15" s="441"/>
      <c r="AB15" s="442"/>
      <c r="AC15" s="408">
        <v>81</v>
      </c>
      <c r="AD15" s="409"/>
      <c r="AE15" s="409"/>
      <c r="AF15" s="409"/>
      <c r="AG15" s="410"/>
      <c r="AH15" s="408">
        <v>90</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218408</v>
      </c>
      <c r="BO15" s="485"/>
      <c r="BP15" s="485"/>
      <c r="BQ15" s="485"/>
      <c r="BR15" s="485"/>
      <c r="BS15" s="485"/>
      <c r="BT15" s="485"/>
      <c r="BU15" s="486"/>
      <c r="BV15" s="484">
        <v>213870</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9.1</v>
      </c>
      <c r="AD16" s="536"/>
      <c r="AE16" s="536"/>
      <c r="AF16" s="536"/>
      <c r="AG16" s="537"/>
      <c r="AH16" s="535">
        <v>9</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1809025</v>
      </c>
      <c r="BO16" s="456"/>
      <c r="BP16" s="456"/>
      <c r="BQ16" s="456"/>
      <c r="BR16" s="456"/>
      <c r="BS16" s="456"/>
      <c r="BT16" s="456"/>
      <c r="BU16" s="457"/>
      <c r="BV16" s="455">
        <v>1785990</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77"/>
      <c r="B17" s="567"/>
      <c r="C17" s="568"/>
      <c r="D17" s="568"/>
      <c r="E17" s="568"/>
      <c r="F17" s="568"/>
      <c r="G17" s="568"/>
      <c r="H17" s="568"/>
      <c r="I17" s="568"/>
      <c r="J17" s="568"/>
      <c r="K17" s="569"/>
      <c r="L17" s="191"/>
      <c r="M17" s="548" t="s">
        <v>156</v>
      </c>
      <c r="N17" s="549"/>
      <c r="O17" s="549"/>
      <c r="P17" s="549"/>
      <c r="Q17" s="550"/>
      <c r="R17" s="532" t="s">
        <v>157</v>
      </c>
      <c r="S17" s="533"/>
      <c r="T17" s="533"/>
      <c r="U17" s="533"/>
      <c r="V17" s="534"/>
      <c r="W17" s="545" t="s">
        <v>158</v>
      </c>
      <c r="X17" s="441"/>
      <c r="Y17" s="441"/>
      <c r="Z17" s="441"/>
      <c r="AA17" s="441"/>
      <c r="AB17" s="442"/>
      <c r="AC17" s="408">
        <v>400</v>
      </c>
      <c r="AD17" s="409"/>
      <c r="AE17" s="409"/>
      <c r="AF17" s="409"/>
      <c r="AG17" s="410"/>
      <c r="AH17" s="408">
        <v>423</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266274</v>
      </c>
      <c r="BO17" s="456"/>
      <c r="BP17" s="456"/>
      <c r="BQ17" s="456"/>
      <c r="BR17" s="456"/>
      <c r="BS17" s="456"/>
      <c r="BT17" s="456"/>
      <c r="BU17" s="457"/>
      <c r="BV17" s="455">
        <v>261566</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77"/>
      <c r="B18" s="505" t="s">
        <v>160</v>
      </c>
      <c r="C18" s="506"/>
      <c r="D18" s="506"/>
      <c r="E18" s="507"/>
      <c r="F18" s="507"/>
      <c r="G18" s="507"/>
      <c r="H18" s="507"/>
      <c r="I18" s="507"/>
      <c r="J18" s="507"/>
      <c r="K18" s="507"/>
      <c r="L18" s="508">
        <v>158.69999999999999</v>
      </c>
      <c r="M18" s="508"/>
      <c r="N18" s="508"/>
      <c r="O18" s="508"/>
      <c r="P18" s="508"/>
      <c r="Q18" s="508"/>
      <c r="R18" s="509"/>
      <c r="S18" s="509"/>
      <c r="T18" s="509"/>
      <c r="U18" s="509"/>
      <c r="V18" s="510"/>
      <c r="W18" s="526"/>
      <c r="X18" s="527"/>
      <c r="Y18" s="527"/>
      <c r="Z18" s="527"/>
      <c r="AA18" s="527"/>
      <c r="AB18" s="551"/>
      <c r="AC18" s="425">
        <v>44.7</v>
      </c>
      <c r="AD18" s="426"/>
      <c r="AE18" s="426"/>
      <c r="AF18" s="426"/>
      <c r="AG18" s="511"/>
      <c r="AH18" s="425">
        <v>42.5</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1638183</v>
      </c>
      <c r="BO18" s="456"/>
      <c r="BP18" s="456"/>
      <c r="BQ18" s="456"/>
      <c r="BR18" s="456"/>
      <c r="BS18" s="456"/>
      <c r="BT18" s="456"/>
      <c r="BU18" s="457"/>
      <c r="BV18" s="455">
        <v>1633922</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77"/>
      <c r="B19" s="505" t="s">
        <v>162</v>
      </c>
      <c r="C19" s="506"/>
      <c r="D19" s="506"/>
      <c r="E19" s="507"/>
      <c r="F19" s="507"/>
      <c r="G19" s="507"/>
      <c r="H19" s="507"/>
      <c r="I19" s="507"/>
      <c r="J19" s="507"/>
      <c r="K19" s="507"/>
      <c r="L19" s="515">
        <v>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2608467</v>
      </c>
      <c r="BO19" s="456"/>
      <c r="BP19" s="456"/>
      <c r="BQ19" s="456"/>
      <c r="BR19" s="456"/>
      <c r="BS19" s="456"/>
      <c r="BT19" s="456"/>
      <c r="BU19" s="457"/>
      <c r="BV19" s="455">
        <v>2689970</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77"/>
      <c r="B20" s="505" t="s">
        <v>164</v>
      </c>
      <c r="C20" s="506"/>
      <c r="D20" s="506"/>
      <c r="E20" s="507"/>
      <c r="F20" s="507"/>
      <c r="G20" s="507"/>
      <c r="H20" s="507"/>
      <c r="I20" s="507"/>
      <c r="J20" s="507"/>
      <c r="K20" s="507"/>
      <c r="L20" s="515">
        <v>737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77"/>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77"/>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4755475</v>
      </c>
      <c r="BO22" s="485"/>
      <c r="BP22" s="485"/>
      <c r="BQ22" s="485"/>
      <c r="BR22" s="485"/>
      <c r="BS22" s="485"/>
      <c r="BT22" s="485"/>
      <c r="BU22" s="486"/>
      <c r="BV22" s="484">
        <v>4885235</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4345900</v>
      </c>
      <c r="BO23" s="456"/>
      <c r="BP23" s="456"/>
      <c r="BQ23" s="456"/>
      <c r="BR23" s="456"/>
      <c r="BS23" s="456"/>
      <c r="BT23" s="456"/>
      <c r="BU23" s="457"/>
      <c r="BV23" s="455">
        <v>4459631</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77"/>
      <c r="B24" s="434"/>
      <c r="C24" s="435"/>
      <c r="D24" s="436"/>
      <c r="E24" s="411" t="s">
        <v>174</v>
      </c>
      <c r="F24" s="412"/>
      <c r="G24" s="412"/>
      <c r="H24" s="412"/>
      <c r="I24" s="412"/>
      <c r="J24" s="412"/>
      <c r="K24" s="413"/>
      <c r="L24" s="408">
        <v>1</v>
      </c>
      <c r="M24" s="409"/>
      <c r="N24" s="409"/>
      <c r="O24" s="409"/>
      <c r="P24" s="410"/>
      <c r="Q24" s="408">
        <v>7890</v>
      </c>
      <c r="R24" s="409"/>
      <c r="S24" s="409"/>
      <c r="T24" s="409"/>
      <c r="U24" s="409"/>
      <c r="V24" s="410"/>
      <c r="W24" s="498"/>
      <c r="X24" s="435"/>
      <c r="Y24" s="436"/>
      <c r="Z24" s="411" t="s">
        <v>175</v>
      </c>
      <c r="AA24" s="412"/>
      <c r="AB24" s="412"/>
      <c r="AC24" s="412"/>
      <c r="AD24" s="412"/>
      <c r="AE24" s="412"/>
      <c r="AF24" s="412"/>
      <c r="AG24" s="413"/>
      <c r="AH24" s="408">
        <v>48</v>
      </c>
      <c r="AI24" s="409"/>
      <c r="AJ24" s="409"/>
      <c r="AK24" s="409"/>
      <c r="AL24" s="410"/>
      <c r="AM24" s="408">
        <v>149472</v>
      </c>
      <c r="AN24" s="409"/>
      <c r="AO24" s="409"/>
      <c r="AP24" s="409"/>
      <c r="AQ24" s="409"/>
      <c r="AR24" s="410"/>
      <c r="AS24" s="408">
        <v>3114</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3922702</v>
      </c>
      <c r="BO24" s="456"/>
      <c r="BP24" s="456"/>
      <c r="BQ24" s="456"/>
      <c r="BR24" s="456"/>
      <c r="BS24" s="456"/>
      <c r="BT24" s="456"/>
      <c r="BU24" s="457"/>
      <c r="BV24" s="455">
        <v>3962948</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77"/>
      <c r="B25" s="434"/>
      <c r="C25" s="435"/>
      <c r="D25" s="436"/>
      <c r="E25" s="411" t="s">
        <v>177</v>
      </c>
      <c r="F25" s="412"/>
      <c r="G25" s="412"/>
      <c r="H25" s="412"/>
      <c r="I25" s="412"/>
      <c r="J25" s="412"/>
      <c r="K25" s="413"/>
      <c r="L25" s="408">
        <v>1</v>
      </c>
      <c r="M25" s="409"/>
      <c r="N25" s="409"/>
      <c r="O25" s="409"/>
      <c r="P25" s="410"/>
      <c r="Q25" s="408">
        <v>6420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179</v>
      </c>
      <c r="AN25" s="409"/>
      <c r="AO25" s="409"/>
      <c r="AP25" s="409"/>
      <c r="AQ25" s="409"/>
      <c r="AR25" s="410"/>
      <c r="AS25" s="408" t="s">
        <v>131</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60053</v>
      </c>
      <c r="BO25" s="485"/>
      <c r="BP25" s="485"/>
      <c r="BQ25" s="485"/>
      <c r="BR25" s="485"/>
      <c r="BS25" s="485"/>
      <c r="BT25" s="485"/>
      <c r="BU25" s="486"/>
      <c r="BV25" s="484">
        <v>58056</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77"/>
      <c r="B26" s="434"/>
      <c r="C26" s="435"/>
      <c r="D26" s="436"/>
      <c r="E26" s="411" t="s">
        <v>181</v>
      </c>
      <c r="F26" s="412"/>
      <c r="G26" s="412"/>
      <c r="H26" s="412"/>
      <c r="I26" s="412"/>
      <c r="J26" s="412"/>
      <c r="K26" s="413"/>
      <c r="L26" s="408">
        <v>1</v>
      </c>
      <c r="M26" s="409"/>
      <c r="N26" s="409"/>
      <c r="O26" s="409"/>
      <c r="P26" s="410"/>
      <c r="Q26" s="408">
        <v>5760</v>
      </c>
      <c r="R26" s="409"/>
      <c r="S26" s="409"/>
      <c r="T26" s="409"/>
      <c r="U26" s="409"/>
      <c r="V26" s="410"/>
      <c r="W26" s="498"/>
      <c r="X26" s="435"/>
      <c r="Y26" s="436"/>
      <c r="Z26" s="411" t="s">
        <v>182</v>
      </c>
      <c r="AA26" s="466"/>
      <c r="AB26" s="466"/>
      <c r="AC26" s="466"/>
      <c r="AD26" s="466"/>
      <c r="AE26" s="466"/>
      <c r="AF26" s="466"/>
      <c r="AG26" s="467"/>
      <c r="AH26" s="408" t="s">
        <v>131</v>
      </c>
      <c r="AI26" s="409"/>
      <c r="AJ26" s="409"/>
      <c r="AK26" s="409"/>
      <c r="AL26" s="410"/>
      <c r="AM26" s="408" t="s">
        <v>140</v>
      </c>
      <c r="AN26" s="409"/>
      <c r="AO26" s="409"/>
      <c r="AP26" s="409"/>
      <c r="AQ26" s="409"/>
      <c r="AR26" s="410"/>
      <c r="AS26" s="408" t="s">
        <v>131</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179</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77"/>
      <c r="B27" s="434"/>
      <c r="C27" s="435"/>
      <c r="D27" s="436"/>
      <c r="E27" s="411" t="s">
        <v>184</v>
      </c>
      <c r="F27" s="412"/>
      <c r="G27" s="412"/>
      <c r="H27" s="412"/>
      <c r="I27" s="412"/>
      <c r="J27" s="412"/>
      <c r="K27" s="413"/>
      <c r="L27" s="408">
        <v>1</v>
      </c>
      <c r="M27" s="409"/>
      <c r="N27" s="409"/>
      <c r="O27" s="409"/>
      <c r="P27" s="410"/>
      <c r="Q27" s="408">
        <v>2680</v>
      </c>
      <c r="R27" s="409"/>
      <c r="S27" s="409"/>
      <c r="T27" s="409"/>
      <c r="U27" s="409"/>
      <c r="V27" s="410"/>
      <c r="W27" s="498"/>
      <c r="X27" s="435"/>
      <c r="Y27" s="436"/>
      <c r="Z27" s="411" t="s">
        <v>185</v>
      </c>
      <c r="AA27" s="412"/>
      <c r="AB27" s="412"/>
      <c r="AC27" s="412"/>
      <c r="AD27" s="412"/>
      <c r="AE27" s="412"/>
      <c r="AF27" s="412"/>
      <c r="AG27" s="413"/>
      <c r="AH27" s="408" t="s">
        <v>179</v>
      </c>
      <c r="AI27" s="409"/>
      <c r="AJ27" s="409"/>
      <c r="AK27" s="409"/>
      <c r="AL27" s="410"/>
      <c r="AM27" s="408" t="s">
        <v>140</v>
      </c>
      <c r="AN27" s="409"/>
      <c r="AO27" s="409"/>
      <c r="AP27" s="409"/>
      <c r="AQ27" s="409"/>
      <c r="AR27" s="410"/>
      <c r="AS27" s="408" t="s">
        <v>179</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179</v>
      </c>
      <c r="BO27" s="490"/>
      <c r="BP27" s="490"/>
      <c r="BQ27" s="490"/>
      <c r="BR27" s="490"/>
      <c r="BS27" s="490"/>
      <c r="BT27" s="490"/>
      <c r="BU27" s="491"/>
      <c r="BV27" s="489" t="s">
        <v>131</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77"/>
      <c r="B28" s="434"/>
      <c r="C28" s="435"/>
      <c r="D28" s="436"/>
      <c r="E28" s="411" t="s">
        <v>187</v>
      </c>
      <c r="F28" s="412"/>
      <c r="G28" s="412"/>
      <c r="H28" s="412"/>
      <c r="I28" s="412"/>
      <c r="J28" s="412"/>
      <c r="K28" s="413"/>
      <c r="L28" s="408">
        <v>1</v>
      </c>
      <c r="M28" s="409"/>
      <c r="N28" s="409"/>
      <c r="O28" s="409"/>
      <c r="P28" s="410"/>
      <c r="Q28" s="408">
        <v>2120</v>
      </c>
      <c r="R28" s="409"/>
      <c r="S28" s="409"/>
      <c r="T28" s="409"/>
      <c r="U28" s="409"/>
      <c r="V28" s="410"/>
      <c r="W28" s="498"/>
      <c r="X28" s="435"/>
      <c r="Y28" s="436"/>
      <c r="Z28" s="411" t="s">
        <v>188</v>
      </c>
      <c r="AA28" s="412"/>
      <c r="AB28" s="412"/>
      <c r="AC28" s="412"/>
      <c r="AD28" s="412"/>
      <c r="AE28" s="412"/>
      <c r="AF28" s="412"/>
      <c r="AG28" s="413"/>
      <c r="AH28" s="408" t="s">
        <v>179</v>
      </c>
      <c r="AI28" s="409"/>
      <c r="AJ28" s="409"/>
      <c r="AK28" s="409"/>
      <c r="AL28" s="410"/>
      <c r="AM28" s="408" t="s">
        <v>179</v>
      </c>
      <c r="AN28" s="409"/>
      <c r="AO28" s="409"/>
      <c r="AP28" s="409"/>
      <c r="AQ28" s="409"/>
      <c r="AR28" s="410"/>
      <c r="AS28" s="408" t="s">
        <v>179</v>
      </c>
      <c r="AT28" s="409"/>
      <c r="AU28" s="409"/>
      <c r="AV28" s="409"/>
      <c r="AW28" s="409"/>
      <c r="AX28" s="468"/>
      <c r="AY28" s="472" t="s">
        <v>189</v>
      </c>
      <c r="AZ28" s="473"/>
      <c r="BA28" s="473"/>
      <c r="BB28" s="474"/>
      <c r="BC28" s="481" t="s">
        <v>49</v>
      </c>
      <c r="BD28" s="482"/>
      <c r="BE28" s="482"/>
      <c r="BF28" s="482"/>
      <c r="BG28" s="482"/>
      <c r="BH28" s="482"/>
      <c r="BI28" s="482"/>
      <c r="BJ28" s="482"/>
      <c r="BK28" s="482"/>
      <c r="BL28" s="482"/>
      <c r="BM28" s="483"/>
      <c r="BN28" s="484">
        <v>485607</v>
      </c>
      <c r="BO28" s="485"/>
      <c r="BP28" s="485"/>
      <c r="BQ28" s="485"/>
      <c r="BR28" s="485"/>
      <c r="BS28" s="485"/>
      <c r="BT28" s="485"/>
      <c r="BU28" s="486"/>
      <c r="BV28" s="484">
        <v>485437</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77"/>
      <c r="B29" s="434"/>
      <c r="C29" s="435"/>
      <c r="D29" s="436"/>
      <c r="E29" s="411" t="s">
        <v>190</v>
      </c>
      <c r="F29" s="412"/>
      <c r="G29" s="412"/>
      <c r="H29" s="412"/>
      <c r="I29" s="412"/>
      <c r="J29" s="412"/>
      <c r="K29" s="413"/>
      <c r="L29" s="408">
        <v>6</v>
      </c>
      <c r="M29" s="409"/>
      <c r="N29" s="409"/>
      <c r="O29" s="409"/>
      <c r="P29" s="410"/>
      <c r="Q29" s="408">
        <v>1770</v>
      </c>
      <c r="R29" s="409"/>
      <c r="S29" s="409"/>
      <c r="T29" s="409"/>
      <c r="U29" s="409"/>
      <c r="V29" s="410"/>
      <c r="W29" s="499"/>
      <c r="X29" s="500"/>
      <c r="Y29" s="501"/>
      <c r="Z29" s="411" t="s">
        <v>191</v>
      </c>
      <c r="AA29" s="412"/>
      <c r="AB29" s="412"/>
      <c r="AC29" s="412"/>
      <c r="AD29" s="412"/>
      <c r="AE29" s="412"/>
      <c r="AF29" s="412"/>
      <c r="AG29" s="413"/>
      <c r="AH29" s="408">
        <v>48</v>
      </c>
      <c r="AI29" s="409"/>
      <c r="AJ29" s="409"/>
      <c r="AK29" s="409"/>
      <c r="AL29" s="410"/>
      <c r="AM29" s="408">
        <v>149472</v>
      </c>
      <c r="AN29" s="409"/>
      <c r="AO29" s="409"/>
      <c r="AP29" s="409"/>
      <c r="AQ29" s="409"/>
      <c r="AR29" s="410"/>
      <c r="AS29" s="408">
        <v>3114</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464526</v>
      </c>
      <c r="BO29" s="456"/>
      <c r="BP29" s="456"/>
      <c r="BQ29" s="456"/>
      <c r="BR29" s="456"/>
      <c r="BS29" s="456"/>
      <c r="BT29" s="456"/>
      <c r="BU29" s="457"/>
      <c r="BV29" s="455">
        <v>369526</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98.7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1223906</v>
      </c>
      <c r="BO30" s="490"/>
      <c r="BP30" s="490"/>
      <c r="BQ30" s="490"/>
      <c r="BR30" s="490"/>
      <c r="BS30" s="490"/>
      <c r="BT30" s="490"/>
      <c r="BU30" s="491"/>
      <c r="BV30" s="489">
        <v>1171875</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0"/>
    </row>
    <row r="33" spans="1:113" ht="13.5" customHeight="1" x14ac:dyDescent="0.15">
      <c r="A33" s="177"/>
      <c r="B33" s="201"/>
      <c r="C33" s="407" t="s">
        <v>200</v>
      </c>
      <c r="D33" s="407"/>
      <c r="E33" s="406" t="s">
        <v>201</v>
      </c>
      <c r="F33" s="406"/>
      <c r="G33" s="406"/>
      <c r="H33" s="406"/>
      <c r="I33" s="406"/>
      <c r="J33" s="406"/>
      <c r="K33" s="406"/>
      <c r="L33" s="406"/>
      <c r="M33" s="406"/>
      <c r="N33" s="406"/>
      <c r="O33" s="406"/>
      <c r="P33" s="406"/>
      <c r="Q33" s="406"/>
      <c r="R33" s="406"/>
      <c r="S33" s="406"/>
      <c r="T33" s="202"/>
      <c r="U33" s="407" t="s">
        <v>202</v>
      </c>
      <c r="V33" s="407"/>
      <c r="W33" s="406" t="s">
        <v>201</v>
      </c>
      <c r="X33" s="406"/>
      <c r="Y33" s="406"/>
      <c r="Z33" s="406"/>
      <c r="AA33" s="406"/>
      <c r="AB33" s="406"/>
      <c r="AC33" s="406"/>
      <c r="AD33" s="406"/>
      <c r="AE33" s="406"/>
      <c r="AF33" s="406"/>
      <c r="AG33" s="406"/>
      <c r="AH33" s="406"/>
      <c r="AI33" s="406"/>
      <c r="AJ33" s="406"/>
      <c r="AK33" s="406"/>
      <c r="AL33" s="202"/>
      <c r="AM33" s="407" t="s">
        <v>203</v>
      </c>
      <c r="AN33" s="407"/>
      <c r="AO33" s="406" t="s">
        <v>204</v>
      </c>
      <c r="AP33" s="406"/>
      <c r="AQ33" s="406"/>
      <c r="AR33" s="406"/>
      <c r="AS33" s="406"/>
      <c r="AT33" s="406"/>
      <c r="AU33" s="406"/>
      <c r="AV33" s="406"/>
      <c r="AW33" s="406"/>
      <c r="AX33" s="406"/>
      <c r="AY33" s="406"/>
      <c r="AZ33" s="406"/>
      <c r="BA33" s="406"/>
      <c r="BB33" s="406"/>
      <c r="BC33" s="406"/>
      <c r="BD33" s="203"/>
      <c r="BE33" s="406" t="s">
        <v>205</v>
      </c>
      <c r="BF33" s="406"/>
      <c r="BG33" s="406" t="s">
        <v>206</v>
      </c>
      <c r="BH33" s="406"/>
      <c r="BI33" s="406"/>
      <c r="BJ33" s="406"/>
      <c r="BK33" s="406"/>
      <c r="BL33" s="406"/>
      <c r="BM33" s="406"/>
      <c r="BN33" s="406"/>
      <c r="BO33" s="406"/>
      <c r="BP33" s="406"/>
      <c r="BQ33" s="406"/>
      <c r="BR33" s="406"/>
      <c r="BS33" s="406"/>
      <c r="BT33" s="406"/>
      <c r="BU33" s="406"/>
      <c r="BV33" s="203"/>
      <c r="BW33" s="407" t="s">
        <v>205</v>
      </c>
      <c r="BX33" s="407"/>
      <c r="BY33" s="406" t="s">
        <v>207</v>
      </c>
      <c r="BZ33" s="406"/>
      <c r="CA33" s="406"/>
      <c r="CB33" s="406"/>
      <c r="CC33" s="406"/>
      <c r="CD33" s="406"/>
      <c r="CE33" s="406"/>
      <c r="CF33" s="406"/>
      <c r="CG33" s="406"/>
      <c r="CH33" s="406"/>
      <c r="CI33" s="406"/>
      <c r="CJ33" s="406"/>
      <c r="CK33" s="406"/>
      <c r="CL33" s="406"/>
      <c r="CM33" s="406"/>
      <c r="CN33" s="202"/>
      <c r="CO33" s="407" t="s">
        <v>200</v>
      </c>
      <c r="CP33" s="407"/>
      <c r="CQ33" s="406" t="s">
        <v>208</v>
      </c>
      <c r="CR33" s="406"/>
      <c r="CS33" s="406"/>
      <c r="CT33" s="406"/>
      <c r="CU33" s="406"/>
      <c r="CV33" s="406"/>
      <c r="CW33" s="406"/>
      <c r="CX33" s="406"/>
      <c r="CY33" s="406"/>
      <c r="CZ33" s="406"/>
      <c r="DA33" s="406"/>
      <c r="DB33" s="406"/>
      <c r="DC33" s="406"/>
      <c r="DD33" s="406"/>
      <c r="DE33" s="406"/>
      <c r="DF33" s="202"/>
      <c r="DG33" s="405" t="s">
        <v>209</v>
      </c>
      <c r="DH33" s="405"/>
      <c r="DI33" s="204"/>
    </row>
    <row r="34" spans="1:113" ht="32.25" customHeight="1" x14ac:dyDescent="0.15">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77"/>
      <c r="AM34" s="403">
        <f>IF(AO34="","",MAX(C34:D43,U34:V43)+1)</f>
        <v>7</v>
      </c>
      <c r="AN34" s="403"/>
      <c r="AO34" s="404" t="str">
        <f>IF('各会計、関係団体の財政状況及び健全化判断比率'!B32="","",'各会計、関係団体の財政状況及び健全化判断比率'!B32)</f>
        <v>簡易水道事業会計</v>
      </c>
      <c r="AP34" s="404"/>
      <c r="AQ34" s="404"/>
      <c r="AR34" s="404"/>
      <c r="AS34" s="404"/>
      <c r="AT34" s="404"/>
      <c r="AU34" s="404"/>
      <c r="AV34" s="404"/>
      <c r="AW34" s="404"/>
      <c r="AX34" s="404"/>
      <c r="AY34" s="404"/>
      <c r="AZ34" s="404"/>
      <c r="BA34" s="404"/>
      <c r="BB34" s="404"/>
      <c r="BC34" s="404"/>
      <c r="BD34" s="177"/>
      <c r="BE34" s="403">
        <f>IF(BG34="","",MAX(C34:D43,U34:V43,AM34:AN43)+1)</f>
        <v>8</v>
      </c>
      <c r="BF34" s="403"/>
      <c r="BG34" s="404" t="str">
        <f>IF('各会計、関係団体の財政状況及び健全化判断比率'!B33="","",'各会計、関係団体の財政状況及び健全化判断比率'!B33)</f>
        <v>農業集落排水事業及び個別排水処理事業特別会計</v>
      </c>
      <c r="BH34" s="404"/>
      <c r="BI34" s="404"/>
      <c r="BJ34" s="404"/>
      <c r="BK34" s="404"/>
      <c r="BL34" s="404"/>
      <c r="BM34" s="404"/>
      <c r="BN34" s="404"/>
      <c r="BO34" s="404"/>
      <c r="BP34" s="404"/>
      <c r="BQ34" s="404"/>
      <c r="BR34" s="404"/>
      <c r="BS34" s="404"/>
      <c r="BT34" s="404"/>
      <c r="BU34" s="404"/>
      <c r="BV34" s="177"/>
      <c r="BW34" s="403">
        <f>IF(BY34="","",MAX(C34:D43,U34:V43,AM34:AN43,BE34:BF43)+1)</f>
        <v>9</v>
      </c>
      <c r="BX34" s="403"/>
      <c r="BY34" s="404" t="str">
        <f>IF('各会計、関係団体の財政状況及び健全化判断比率'!B68="","",'各会計、関係団体の財政状況及び健全化判断比率'!B68)</f>
        <v>北空知衛生センター組合</v>
      </c>
      <c r="BZ34" s="404"/>
      <c r="CA34" s="404"/>
      <c r="CB34" s="404"/>
      <c r="CC34" s="404"/>
      <c r="CD34" s="404"/>
      <c r="CE34" s="404"/>
      <c r="CF34" s="404"/>
      <c r="CG34" s="404"/>
      <c r="CH34" s="404"/>
      <c r="CI34" s="404"/>
      <c r="CJ34" s="404"/>
      <c r="CK34" s="404"/>
      <c r="CL34" s="404"/>
      <c r="CM34" s="404"/>
      <c r="CN34" s="177"/>
      <c r="CO34" s="403">
        <f>IF(CQ34="","",MAX(C34:D43,U34:V43,AM34:AN43,BE34:BF43,BW34:BX43)+1)</f>
        <v>16</v>
      </c>
      <c r="CP34" s="403"/>
      <c r="CQ34" s="404" t="str">
        <f>IF('各会計、関係団体の財政状況及び健全化判断比率'!BS7="","",'各会計、関係団体の財政状況及び健全化判断比率'!BS7)</f>
        <v>（株）北竜振興公社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x14ac:dyDescent="0.15">
      <c r="A35" s="177"/>
      <c r="B35" s="201"/>
      <c r="C35" s="403">
        <f>IF(E35="","",C34+1)</f>
        <v>2</v>
      </c>
      <c r="D35" s="403"/>
      <c r="E35" s="404" t="str">
        <f>IF('各会計、関係団体の財政状況及び健全化判断比率'!B8="","",'各会計、関係団体の財政状況及び健全化判断比率'!B8)</f>
        <v>町立診療所事業特別会計</v>
      </c>
      <c r="F35" s="404"/>
      <c r="G35" s="404"/>
      <c r="H35" s="404"/>
      <c r="I35" s="404"/>
      <c r="J35" s="404"/>
      <c r="K35" s="404"/>
      <c r="L35" s="404"/>
      <c r="M35" s="404"/>
      <c r="N35" s="404"/>
      <c r="O35" s="404"/>
      <c r="P35" s="404"/>
      <c r="Q35" s="404"/>
      <c r="R35" s="404"/>
      <c r="S35" s="404"/>
      <c r="T35" s="177"/>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77"/>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7"/>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7"/>
      <c r="BW35" s="403">
        <f t="shared" ref="BW35:BW43" si="2">IF(BY35="","",BW34+1)</f>
        <v>10</v>
      </c>
      <c r="BX35" s="403"/>
      <c r="BY35" s="404" t="str">
        <f>IF('各会計、関係団体の財政状況及び健全化判断比率'!B69="","",'各会計、関係団体の財政状況及び健全化判断比率'!B69)</f>
        <v>空知教育センター組合</v>
      </c>
      <c r="BZ35" s="404"/>
      <c r="CA35" s="404"/>
      <c r="CB35" s="404"/>
      <c r="CC35" s="404"/>
      <c r="CD35" s="404"/>
      <c r="CE35" s="404"/>
      <c r="CF35" s="404"/>
      <c r="CG35" s="404"/>
      <c r="CH35" s="404"/>
      <c r="CI35" s="404"/>
      <c r="CJ35" s="404"/>
      <c r="CK35" s="404"/>
      <c r="CL35" s="404"/>
      <c r="CM35" s="404"/>
      <c r="CN35" s="177"/>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x14ac:dyDescent="0.15">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77"/>
      <c r="AM36" s="403" t="str">
        <f t="shared" si="0"/>
        <v/>
      </c>
      <c r="AN36" s="403"/>
      <c r="AO36" s="404"/>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11</v>
      </c>
      <c r="BX36" s="403"/>
      <c r="BY36" s="404" t="str">
        <f>IF('各会計、関係団体の財政状況及び健全化判断比率'!B70="","",'各会計、関係団体の財政状況及び健全化判断比率'!B70)</f>
        <v>中・北空知廃棄物処理広域連合</v>
      </c>
      <c r="BZ36" s="404"/>
      <c r="CA36" s="404"/>
      <c r="CB36" s="404"/>
      <c r="CC36" s="404"/>
      <c r="CD36" s="404"/>
      <c r="CE36" s="404"/>
      <c r="CF36" s="404"/>
      <c r="CG36" s="404"/>
      <c r="CH36" s="404"/>
      <c r="CI36" s="404"/>
      <c r="CJ36" s="404"/>
      <c r="CK36" s="404"/>
      <c r="CL36" s="404"/>
      <c r="CM36" s="404"/>
      <c r="CN36" s="177"/>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x14ac:dyDescent="0.15">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f t="shared" si="4"/>
        <v>6</v>
      </c>
      <c r="V37" s="403"/>
      <c r="W37" s="404" t="str">
        <f>IF('各会計、関係団体の財政状況及び健全化判断比率'!B31="","",'各会計、関係団体の財政状況及び健全化判断比率'!B31)</f>
        <v>特別養護老人ホーム事業特別会計</v>
      </c>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12</v>
      </c>
      <c r="BX37" s="403"/>
      <c r="BY37" s="404" t="str">
        <f>IF('各会計、関係団体の財政状況及び健全化判断比率'!B71="","",'各会計、関係団体の財政状況及び健全化判断比率'!B71)</f>
        <v>北空知衛生施設組合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x14ac:dyDescent="0.15">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f t="shared" si="2"/>
        <v>13</v>
      </c>
      <c r="BX38" s="403"/>
      <c r="BY38" s="404" t="str">
        <f>IF('各会計、関係団体の財政状況及び健全化判断比率'!B72="","",'各会計、関係団体の財政状況及び健全化判断比率'!B72)</f>
        <v>深川地区消防組合</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x14ac:dyDescent="0.15">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f t="shared" si="2"/>
        <v>14</v>
      </c>
      <c r="BX39" s="403"/>
      <c r="BY39" s="404" t="str">
        <f>IF('各会計、関係団体の財政状況及び健全化判断比率'!B73="","",'各会計、関係団体の財政状況及び健全化判断比率'!B73)</f>
        <v>北空知圏学校給食組合</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x14ac:dyDescent="0.15">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f t="shared" si="2"/>
        <v>15</v>
      </c>
      <c r="BX40" s="403"/>
      <c r="BY40" s="404" t="str">
        <f>IF('各会計、関係団体の財政状況及び健全化判断比率'!B74="","",'各会計、関係団体の財政状況及び健全化判断比率'!B74)</f>
        <v>北空知広域水道企業団</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x14ac:dyDescent="0.15">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x14ac:dyDescent="0.15">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x14ac:dyDescent="0.15">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fCcr91wshbxpo+gYfkMM7Ax3MTrYlcRuNRqmNY7h0mLO0FW68MfjJBmwiEy/K8ZDHzJ3WroBE8tbDNoyg75XFA==" saltValue="hLCVo5ki4A5TimtYwEwC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219</v>
      </c>
      <c r="DI1" s="754"/>
      <c r="DJ1" s="754"/>
      <c r="DK1" s="754"/>
      <c r="DL1" s="754"/>
      <c r="DM1" s="754"/>
      <c r="DN1" s="755"/>
      <c r="DO1" s="210"/>
      <c r="DP1" s="753" t="s">
        <v>220</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x14ac:dyDescent="0.15">
      <c r="B2" s="211" t="s">
        <v>221</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169750</v>
      </c>
      <c r="S5" s="713"/>
      <c r="T5" s="713"/>
      <c r="U5" s="713"/>
      <c r="V5" s="713"/>
      <c r="W5" s="713"/>
      <c r="X5" s="713"/>
      <c r="Y5" s="738"/>
      <c r="Z5" s="751">
        <v>4.4000000000000004</v>
      </c>
      <c r="AA5" s="751"/>
      <c r="AB5" s="751"/>
      <c r="AC5" s="751"/>
      <c r="AD5" s="752">
        <v>169750</v>
      </c>
      <c r="AE5" s="752"/>
      <c r="AF5" s="752"/>
      <c r="AG5" s="752"/>
      <c r="AH5" s="752"/>
      <c r="AI5" s="752"/>
      <c r="AJ5" s="752"/>
      <c r="AK5" s="752"/>
      <c r="AL5" s="739">
        <v>9.1</v>
      </c>
      <c r="AM5" s="721"/>
      <c r="AN5" s="721"/>
      <c r="AO5" s="740"/>
      <c r="AP5" s="715" t="s">
        <v>233</v>
      </c>
      <c r="AQ5" s="716"/>
      <c r="AR5" s="716"/>
      <c r="AS5" s="716"/>
      <c r="AT5" s="716"/>
      <c r="AU5" s="716"/>
      <c r="AV5" s="716"/>
      <c r="AW5" s="716"/>
      <c r="AX5" s="716"/>
      <c r="AY5" s="716"/>
      <c r="AZ5" s="716"/>
      <c r="BA5" s="716"/>
      <c r="BB5" s="716"/>
      <c r="BC5" s="716"/>
      <c r="BD5" s="716"/>
      <c r="BE5" s="716"/>
      <c r="BF5" s="717"/>
      <c r="BG5" s="657">
        <v>163514</v>
      </c>
      <c r="BH5" s="658"/>
      <c r="BI5" s="658"/>
      <c r="BJ5" s="658"/>
      <c r="BK5" s="658"/>
      <c r="BL5" s="658"/>
      <c r="BM5" s="658"/>
      <c r="BN5" s="659"/>
      <c r="BO5" s="695">
        <v>96.3</v>
      </c>
      <c r="BP5" s="695"/>
      <c r="BQ5" s="695"/>
      <c r="BR5" s="695"/>
      <c r="BS5" s="696">
        <v>1987</v>
      </c>
      <c r="BT5" s="696"/>
      <c r="BU5" s="696"/>
      <c r="BV5" s="696"/>
      <c r="BW5" s="696"/>
      <c r="BX5" s="696"/>
      <c r="BY5" s="696"/>
      <c r="BZ5" s="696"/>
      <c r="CA5" s="696"/>
      <c r="CB5" s="731"/>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42740</v>
      </c>
      <c r="S6" s="658"/>
      <c r="T6" s="658"/>
      <c r="U6" s="658"/>
      <c r="V6" s="658"/>
      <c r="W6" s="658"/>
      <c r="X6" s="658"/>
      <c r="Y6" s="659"/>
      <c r="Z6" s="695">
        <v>1.1000000000000001</v>
      </c>
      <c r="AA6" s="695"/>
      <c r="AB6" s="695"/>
      <c r="AC6" s="695"/>
      <c r="AD6" s="696">
        <v>42740</v>
      </c>
      <c r="AE6" s="696"/>
      <c r="AF6" s="696"/>
      <c r="AG6" s="696"/>
      <c r="AH6" s="696"/>
      <c r="AI6" s="696"/>
      <c r="AJ6" s="696"/>
      <c r="AK6" s="696"/>
      <c r="AL6" s="660">
        <v>2.2999999999999998</v>
      </c>
      <c r="AM6" s="661"/>
      <c r="AN6" s="661"/>
      <c r="AO6" s="697"/>
      <c r="AP6" s="654" t="s">
        <v>238</v>
      </c>
      <c r="AQ6" s="655"/>
      <c r="AR6" s="655"/>
      <c r="AS6" s="655"/>
      <c r="AT6" s="655"/>
      <c r="AU6" s="655"/>
      <c r="AV6" s="655"/>
      <c r="AW6" s="655"/>
      <c r="AX6" s="655"/>
      <c r="AY6" s="655"/>
      <c r="AZ6" s="655"/>
      <c r="BA6" s="655"/>
      <c r="BB6" s="655"/>
      <c r="BC6" s="655"/>
      <c r="BD6" s="655"/>
      <c r="BE6" s="655"/>
      <c r="BF6" s="656"/>
      <c r="BG6" s="657">
        <v>163514</v>
      </c>
      <c r="BH6" s="658"/>
      <c r="BI6" s="658"/>
      <c r="BJ6" s="658"/>
      <c r="BK6" s="658"/>
      <c r="BL6" s="658"/>
      <c r="BM6" s="658"/>
      <c r="BN6" s="659"/>
      <c r="BO6" s="695">
        <v>96.3</v>
      </c>
      <c r="BP6" s="695"/>
      <c r="BQ6" s="695"/>
      <c r="BR6" s="695"/>
      <c r="BS6" s="696">
        <v>1987</v>
      </c>
      <c r="BT6" s="696"/>
      <c r="BU6" s="696"/>
      <c r="BV6" s="696"/>
      <c r="BW6" s="696"/>
      <c r="BX6" s="696"/>
      <c r="BY6" s="696"/>
      <c r="BZ6" s="696"/>
      <c r="CA6" s="696"/>
      <c r="CB6" s="731"/>
      <c r="CD6" s="715" t="s">
        <v>239</v>
      </c>
      <c r="CE6" s="716"/>
      <c r="CF6" s="716"/>
      <c r="CG6" s="716"/>
      <c r="CH6" s="716"/>
      <c r="CI6" s="716"/>
      <c r="CJ6" s="716"/>
      <c r="CK6" s="716"/>
      <c r="CL6" s="716"/>
      <c r="CM6" s="716"/>
      <c r="CN6" s="716"/>
      <c r="CO6" s="716"/>
      <c r="CP6" s="716"/>
      <c r="CQ6" s="717"/>
      <c r="CR6" s="657">
        <v>49930</v>
      </c>
      <c r="CS6" s="658"/>
      <c r="CT6" s="658"/>
      <c r="CU6" s="658"/>
      <c r="CV6" s="658"/>
      <c r="CW6" s="658"/>
      <c r="CX6" s="658"/>
      <c r="CY6" s="659"/>
      <c r="CZ6" s="739">
        <v>1.3</v>
      </c>
      <c r="DA6" s="721"/>
      <c r="DB6" s="721"/>
      <c r="DC6" s="741"/>
      <c r="DD6" s="663" t="s">
        <v>179</v>
      </c>
      <c r="DE6" s="658"/>
      <c r="DF6" s="658"/>
      <c r="DG6" s="658"/>
      <c r="DH6" s="658"/>
      <c r="DI6" s="658"/>
      <c r="DJ6" s="658"/>
      <c r="DK6" s="658"/>
      <c r="DL6" s="658"/>
      <c r="DM6" s="658"/>
      <c r="DN6" s="658"/>
      <c r="DO6" s="658"/>
      <c r="DP6" s="659"/>
      <c r="DQ6" s="663">
        <v>49930</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67</v>
      </c>
      <c r="S7" s="658"/>
      <c r="T7" s="658"/>
      <c r="U7" s="658"/>
      <c r="V7" s="658"/>
      <c r="W7" s="658"/>
      <c r="X7" s="658"/>
      <c r="Y7" s="659"/>
      <c r="Z7" s="695">
        <v>0</v>
      </c>
      <c r="AA7" s="695"/>
      <c r="AB7" s="695"/>
      <c r="AC7" s="695"/>
      <c r="AD7" s="696">
        <v>67</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71331</v>
      </c>
      <c r="BH7" s="658"/>
      <c r="BI7" s="658"/>
      <c r="BJ7" s="658"/>
      <c r="BK7" s="658"/>
      <c r="BL7" s="658"/>
      <c r="BM7" s="658"/>
      <c r="BN7" s="659"/>
      <c r="BO7" s="695">
        <v>42</v>
      </c>
      <c r="BP7" s="695"/>
      <c r="BQ7" s="695"/>
      <c r="BR7" s="695"/>
      <c r="BS7" s="696">
        <v>1987</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849866</v>
      </c>
      <c r="CS7" s="658"/>
      <c r="CT7" s="658"/>
      <c r="CU7" s="658"/>
      <c r="CV7" s="658"/>
      <c r="CW7" s="658"/>
      <c r="CX7" s="658"/>
      <c r="CY7" s="659"/>
      <c r="CZ7" s="695">
        <v>22.2</v>
      </c>
      <c r="DA7" s="695"/>
      <c r="DB7" s="695"/>
      <c r="DC7" s="695"/>
      <c r="DD7" s="663">
        <v>40515</v>
      </c>
      <c r="DE7" s="658"/>
      <c r="DF7" s="658"/>
      <c r="DG7" s="658"/>
      <c r="DH7" s="658"/>
      <c r="DI7" s="658"/>
      <c r="DJ7" s="658"/>
      <c r="DK7" s="658"/>
      <c r="DL7" s="658"/>
      <c r="DM7" s="658"/>
      <c r="DN7" s="658"/>
      <c r="DO7" s="658"/>
      <c r="DP7" s="659"/>
      <c r="DQ7" s="663">
        <v>764435</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500</v>
      </c>
      <c r="S8" s="658"/>
      <c r="T8" s="658"/>
      <c r="U8" s="658"/>
      <c r="V8" s="658"/>
      <c r="W8" s="658"/>
      <c r="X8" s="658"/>
      <c r="Y8" s="659"/>
      <c r="Z8" s="695">
        <v>0</v>
      </c>
      <c r="AA8" s="695"/>
      <c r="AB8" s="695"/>
      <c r="AC8" s="695"/>
      <c r="AD8" s="696">
        <v>500</v>
      </c>
      <c r="AE8" s="696"/>
      <c r="AF8" s="696"/>
      <c r="AG8" s="696"/>
      <c r="AH8" s="696"/>
      <c r="AI8" s="696"/>
      <c r="AJ8" s="696"/>
      <c r="AK8" s="696"/>
      <c r="AL8" s="660">
        <v>0</v>
      </c>
      <c r="AM8" s="661"/>
      <c r="AN8" s="661"/>
      <c r="AO8" s="697"/>
      <c r="AP8" s="654" t="s">
        <v>244</v>
      </c>
      <c r="AQ8" s="655"/>
      <c r="AR8" s="655"/>
      <c r="AS8" s="655"/>
      <c r="AT8" s="655"/>
      <c r="AU8" s="655"/>
      <c r="AV8" s="655"/>
      <c r="AW8" s="655"/>
      <c r="AX8" s="655"/>
      <c r="AY8" s="655"/>
      <c r="AZ8" s="655"/>
      <c r="BA8" s="655"/>
      <c r="BB8" s="655"/>
      <c r="BC8" s="655"/>
      <c r="BD8" s="655"/>
      <c r="BE8" s="655"/>
      <c r="BF8" s="656"/>
      <c r="BG8" s="657">
        <v>2884</v>
      </c>
      <c r="BH8" s="658"/>
      <c r="BI8" s="658"/>
      <c r="BJ8" s="658"/>
      <c r="BK8" s="658"/>
      <c r="BL8" s="658"/>
      <c r="BM8" s="658"/>
      <c r="BN8" s="659"/>
      <c r="BO8" s="695">
        <v>1.7</v>
      </c>
      <c r="BP8" s="695"/>
      <c r="BQ8" s="695"/>
      <c r="BR8" s="695"/>
      <c r="BS8" s="696" t="s">
        <v>179</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595944</v>
      </c>
      <c r="CS8" s="658"/>
      <c r="CT8" s="658"/>
      <c r="CU8" s="658"/>
      <c r="CV8" s="658"/>
      <c r="CW8" s="658"/>
      <c r="CX8" s="658"/>
      <c r="CY8" s="659"/>
      <c r="CZ8" s="695">
        <v>15.5</v>
      </c>
      <c r="DA8" s="695"/>
      <c r="DB8" s="695"/>
      <c r="DC8" s="695"/>
      <c r="DD8" s="663">
        <v>9385</v>
      </c>
      <c r="DE8" s="658"/>
      <c r="DF8" s="658"/>
      <c r="DG8" s="658"/>
      <c r="DH8" s="658"/>
      <c r="DI8" s="658"/>
      <c r="DJ8" s="658"/>
      <c r="DK8" s="658"/>
      <c r="DL8" s="658"/>
      <c r="DM8" s="658"/>
      <c r="DN8" s="658"/>
      <c r="DO8" s="658"/>
      <c r="DP8" s="659"/>
      <c r="DQ8" s="663">
        <v>410126</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402</v>
      </c>
      <c r="S9" s="658"/>
      <c r="T9" s="658"/>
      <c r="U9" s="658"/>
      <c r="V9" s="658"/>
      <c r="W9" s="658"/>
      <c r="X9" s="658"/>
      <c r="Y9" s="659"/>
      <c r="Z9" s="695">
        <v>0</v>
      </c>
      <c r="AA9" s="695"/>
      <c r="AB9" s="695"/>
      <c r="AC9" s="695"/>
      <c r="AD9" s="696">
        <v>402</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59386</v>
      </c>
      <c r="BH9" s="658"/>
      <c r="BI9" s="658"/>
      <c r="BJ9" s="658"/>
      <c r="BK9" s="658"/>
      <c r="BL9" s="658"/>
      <c r="BM9" s="658"/>
      <c r="BN9" s="659"/>
      <c r="BO9" s="695">
        <v>35</v>
      </c>
      <c r="BP9" s="695"/>
      <c r="BQ9" s="695"/>
      <c r="BR9" s="695"/>
      <c r="BS9" s="696" t="s">
        <v>179</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208752</v>
      </c>
      <c r="CS9" s="658"/>
      <c r="CT9" s="658"/>
      <c r="CU9" s="658"/>
      <c r="CV9" s="658"/>
      <c r="CW9" s="658"/>
      <c r="CX9" s="658"/>
      <c r="CY9" s="659"/>
      <c r="CZ9" s="695">
        <v>5.4</v>
      </c>
      <c r="DA9" s="695"/>
      <c r="DB9" s="695"/>
      <c r="DC9" s="695"/>
      <c r="DD9" s="663">
        <v>1778</v>
      </c>
      <c r="DE9" s="658"/>
      <c r="DF9" s="658"/>
      <c r="DG9" s="658"/>
      <c r="DH9" s="658"/>
      <c r="DI9" s="658"/>
      <c r="DJ9" s="658"/>
      <c r="DK9" s="658"/>
      <c r="DL9" s="658"/>
      <c r="DM9" s="658"/>
      <c r="DN9" s="658"/>
      <c r="DO9" s="658"/>
      <c r="DP9" s="659"/>
      <c r="DQ9" s="663">
        <v>112701</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179</v>
      </c>
      <c r="S10" s="658"/>
      <c r="T10" s="658"/>
      <c r="U10" s="658"/>
      <c r="V10" s="658"/>
      <c r="W10" s="658"/>
      <c r="X10" s="658"/>
      <c r="Y10" s="659"/>
      <c r="Z10" s="695" t="s">
        <v>250</v>
      </c>
      <c r="AA10" s="695"/>
      <c r="AB10" s="695"/>
      <c r="AC10" s="695"/>
      <c r="AD10" s="696" t="s">
        <v>179</v>
      </c>
      <c r="AE10" s="696"/>
      <c r="AF10" s="696"/>
      <c r="AG10" s="696"/>
      <c r="AH10" s="696"/>
      <c r="AI10" s="696"/>
      <c r="AJ10" s="696"/>
      <c r="AK10" s="696"/>
      <c r="AL10" s="660" t="s">
        <v>179</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5072</v>
      </c>
      <c r="BH10" s="658"/>
      <c r="BI10" s="658"/>
      <c r="BJ10" s="658"/>
      <c r="BK10" s="658"/>
      <c r="BL10" s="658"/>
      <c r="BM10" s="658"/>
      <c r="BN10" s="659"/>
      <c r="BO10" s="695">
        <v>3</v>
      </c>
      <c r="BP10" s="695"/>
      <c r="BQ10" s="695"/>
      <c r="BR10" s="695"/>
      <c r="BS10" s="696">
        <v>847</v>
      </c>
      <c r="BT10" s="696"/>
      <c r="BU10" s="696"/>
      <c r="BV10" s="696"/>
      <c r="BW10" s="696"/>
      <c r="BX10" s="696"/>
      <c r="BY10" s="696"/>
      <c r="BZ10" s="696"/>
      <c r="CA10" s="696"/>
      <c r="CB10" s="731"/>
      <c r="CD10" s="654" t="s">
        <v>252</v>
      </c>
      <c r="CE10" s="655"/>
      <c r="CF10" s="655"/>
      <c r="CG10" s="655"/>
      <c r="CH10" s="655"/>
      <c r="CI10" s="655"/>
      <c r="CJ10" s="655"/>
      <c r="CK10" s="655"/>
      <c r="CL10" s="655"/>
      <c r="CM10" s="655"/>
      <c r="CN10" s="655"/>
      <c r="CO10" s="655"/>
      <c r="CP10" s="655"/>
      <c r="CQ10" s="656"/>
      <c r="CR10" s="657">
        <v>5</v>
      </c>
      <c r="CS10" s="658"/>
      <c r="CT10" s="658"/>
      <c r="CU10" s="658"/>
      <c r="CV10" s="658"/>
      <c r="CW10" s="658"/>
      <c r="CX10" s="658"/>
      <c r="CY10" s="659"/>
      <c r="CZ10" s="695">
        <v>0</v>
      </c>
      <c r="DA10" s="695"/>
      <c r="DB10" s="695"/>
      <c r="DC10" s="695"/>
      <c r="DD10" s="663" t="s">
        <v>179</v>
      </c>
      <c r="DE10" s="658"/>
      <c r="DF10" s="658"/>
      <c r="DG10" s="658"/>
      <c r="DH10" s="658"/>
      <c r="DI10" s="658"/>
      <c r="DJ10" s="658"/>
      <c r="DK10" s="658"/>
      <c r="DL10" s="658"/>
      <c r="DM10" s="658"/>
      <c r="DN10" s="658"/>
      <c r="DO10" s="658"/>
      <c r="DP10" s="659"/>
      <c r="DQ10" s="663">
        <v>5</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47404</v>
      </c>
      <c r="S11" s="658"/>
      <c r="T11" s="658"/>
      <c r="U11" s="658"/>
      <c r="V11" s="658"/>
      <c r="W11" s="658"/>
      <c r="X11" s="658"/>
      <c r="Y11" s="659"/>
      <c r="Z11" s="660">
        <v>1.2</v>
      </c>
      <c r="AA11" s="661"/>
      <c r="AB11" s="661"/>
      <c r="AC11" s="662"/>
      <c r="AD11" s="663">
        <v>47404</v>
      </c>
      <c r="AE11" s="658"/>
      <c r="AF11" s="658"/>
      <c r="AG11" s="658"/>
      <c r="AH11" s="658"/>
      <c r="AI11" s="658"/>
      <c r="AJ11" s="658"/>
      <c r="AK11" s="659"/>
      <c r="AL11" s="660">
        <v>2.5</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3989</v>
      </c>
      <c r="BH11" s="658"/>
      <c r="BI11" s="658"/>
      <c r="BJ11" s="658"/>
      <c r="BK11" s="658"/>
      <c r="BL11" s="658"/>
      <c r="BM11" s="658"/>
      <c r="BN11" s="659"/>
      <c r="BO11" s="695">
        <v>2.2999999999999998</v>
      </c>
      <c r="BP11" s="695"/>
      <c r="BQ11" s="695"/>
      <c r="BR11" s="695"/>
      <c r="BS11" s="696">
        <v>1140</v>
      </c>
      <c r="BT11" s="696"/>
      <c r="BU11" s="696"/>
      <c r="BV11" s="696"/>
      <c r="BW11" s="696"/>
      <c r="BX11" s="696"/>
      <c r="BY11" s="696"/>
      <c r="BZ11" s="696"/>
      <c r="CA11" s="696"/>
      <c r="CB11" s="731"/>
      <c r="CD11" s="654" t="s">
        <v>255</v>
      </c>
      <c r="CE11" s="655"/>
      <c r="CF11" s="655"/>
      <c r="CG11" s="655"/>
      <c r="CH11" s="655"/>
      <c r="CI11" s="655"/>
      <c r="CJ11" s="655"/>
      <c r="CK11" s="655"/>
      <c r="CL11" s="655"/>
      <c r="CM11" s="655"/>
      <c r="CN11" s="655"/>
      <c r="CO11" s="655"/>
      <c r="CP11" s="655"/>
      <c r="CQ11" s="656"/>
      <c r="CR11" s="657">
        <v>476586</v>
      </c>
      <c r="CS11" s="658"/>
      <c r="CT11" s="658"/>
      <c r="CU11" s="658"/>
      <c r="CV11" s="658"/>
      <c r="CW11" s="658"/>
      <c r="CX11" s="658"/>
      <c r="CY11" s="659"/>
      <c r="CZ11" s="695">
        <v>12.4</v>
      </c>
      <c r="DA11" s="695"/>
      <c r="DB11" s="695"/>
      <c r="DC11" s="695"/>
      <c r="DD11" s="663">
        <v>49368</v>
      </c>
      <c r="DE11" s="658"/>
      <c r="DF11" s="658"/>
      <c r="DG11" s="658"/>
      <c r="DH11" s="658"/>
      <c r="DI11" s="658"/>
      <c r="DJ11" s="658"/>
      <c r="DK11" s="658"/>
      <c r="DL11" s="658"/>
      <c r="DM11" s="658"/>
      <c r="DN11" s="658"/>
      <c r="DO11" s="658"/>
      <c r="DP11" s="659"/>
      <c r="DQ11" s="663">
        <v>215857</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t="s">
        <v>179</v>
      </c>
      <c r="S12" s="658"/>
      <c r="T12" s="658"/>
      <c r="U12" s="658"/>
      <c r="V12" s="658"/>
      <c r="W12" s="658"/>
      <c r="X12" s="658"/>
      <c r="Y12" s="659"/>
      <c r="Z12" s="695" t="s">
        <v>179</v>
      </c>
      <c r="AA12" s="695"/>
      <c r="AB12" s="695"/>
      <c r="AC12" s="695"/>
      <c r="AD12" s="696" t="s">
        <v>179</v>
      </c>
      <c r="AE12" s="696"/>
      <c r="AF12" s="696"/>
      <c r="AG12" s="696"/>
      <c r="AH12" s="696"/>
      <c r="AI12" s="696"/>
      <c r="AJ12" s="696"/>
      <c r="AK12" s="696"/>
      <c r="AL12" s="660" t="s">
        <v>179</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71338</v>
      </c>
      <c r="BH12" s="658"/>
      <c r="BI12" s="658"/>
      <c r="BJ12" s="658"/>
      <c r="BK12" s="658"/>
      <c r="BL12" s="658"/>
      <c r="BM12" s="658"/>
      <c r="BN12" s="659"/>
      <c r="BO12" s="695">
        <v>42</v>
      </c>
      <c r="BP12" s="695"/>
      <c r="BQ12" s="695"/>
      <c r="BR12" s="695"/>
      <c r="BS12" s="696" t="s">
        <v>179</v>
      </c>
      <c r="BT12" s="696"/>
      <c r="BU12" s="696"/>
      <c r="BV12" s="696"/>
      <c r="BW12" s="696"/>
      <c r="BX12" s="696"/>
      <c r="BY12" s="696"/>
      <c r="BZ12" s="696"/>
      <c r="CA12" s="696"/>
      <c r="CB12" s="731"/>
      <c r="CD12" s="654" t="s">
        <v>258</v>
      </c>
      <c r="CE12" s="655"/>
      <c r="CF12" s="655"/>
      <c r="CG12" s="655"/>
      <c r="CH12" s="655"/>
      <c r="CI12" s="655"/>
      <c r="CJ12" s="655"/>
      <c r="CK12" s="655"/>
      <c r="CL12" s="655"/>
      <c r="CM12" s="655"/>
      <c r="CN12" s="655"/>
      <c r="CO12" s="655"/>
      <c r="CP12" s="655"/>
      <c r="CQ12" s="656"/>
      <c r="CR12" s="657">
        <v>273324</v>
      </c>
      <c r="CS12" s="658"/>
      <c r="CT12" s="658"/>
      <c r="CU12" s="658"/>
      <c r="CV12" s="658"/>
      <c r="CW12" s="658"/>
      <c r="CX12" s="658"/>
      <c r="CY12" s="659"/>
      <c r="CZ12" s="695">
        <v>7.1</v>
      </c>
      <c r="DA12" s="695"/>
      <c r="DB12" s="695"/>
      <c r="DC12" s="695"/>
      <c r="DD12" s="663">
        <v>19449</v>
      </c>
      <c r="DE12" s="658"/>
      <c r="DF12" s="658"/>
      <c r="DG12" s="658"/>
      <c r="DH12" s="658"/>
      <c r="DI12" s="658"/>
      <c r="DJ12" s="658"/>
      <c r="DK12" s="658"/>
      <c r="DL12" s="658"/>
      <c r="DM12" s="658"/>
      <c r="DN12" s="658"/>
      <c r="DO12" s="658"/>
      <c r="DP12" s="659"/>
      <c r="DQ12" s="663">
        <v>186997</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250</v>
      </c>
      <c r="S13" s="658"/>
      <c r="T13" s="658"/>
      <c r="U13" s="658"/>
      <c r="V13" s="658"/>
      <c r="W13" s="658"/>
      <c r="X13" s="658"/>
      <c r="Y13" s="659"/>
      <c r="Z13" s="695" t="s">
        <v>179</v>
      </c>
      <c r="AA13" s="695"/>
      <c r="AB13" s="695"/>
      <c r="AC13" s="695"/>
      <c r="AD13" s="696" t="s">
        <v>179</v>
      </c>
      <c r="AE13" s="696"/>
      <c r="AF13" s="696"/>
      <c r="AG13" s="696"/>
      <c r="AH13" s="696"/>
      <c r="AI13" s="696"/>
      <c r="AJ13" s="696"/>
      <c r="AK13" s="696"/>
      <c r="AL13" s="660" t="s">
        <v>179</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69790</v>
      </c>
      <c r="BH13" s="658"/>
      <c r="BI13" s="658"/>
      <c r="BJ13" s="658"/>
      <c r="BK13" s="658"/>
      <c r="BL13" s="658"/>
      <c r="BM13" s="658"/>
      <c r="BN13" s="659"/>
      <c r="BO13" s="695">
        <v>41.1</v>
      </c>
      <c r="BP13" s="695"/>
      <c r="BQ13" s="695"/>
      <c r="BR13" s="695"/>
      <c r="BS13" s="696" t="s">
        <v>179</v>
      </c>
      <c r="BT13" s="696"/>
      <c r="BU13" s="696"/>
      <c r="BV13" s="696"/>
      <c r="BW13" s="696"/>
      <c r="BX13" s="696"/>
      <c r="BY13" s="696"/>
      <c r="BZ13" s="696"/>
      <c r="CA13" s="696"/>
      <c r="CB13" s="731"/>
      <c r="CD13" s="654" t="s">
        <v>261</v>
      </c>
      <c r="CE13" s="655"/>
      <c r="CF13" s="655"/>
      <c r="CG13" s="655"/>
      <c r="CH13" s="655"/>
      <c r="CI13" s="655"/>
      <c r="CJ13" s="655"/>
      <c r="CK13" s="655"/>
      <c r="CL13" s="655"/>
      <c r="CM13" s="655"/>
      <c r="CN13" s="655"/>
      <c r="CO13" s="655"/>
      <c r="CP13" s="655"/>
      <c r="CQ13" s="656"/>
      <c r="CR13" s="657">
        <v>484227</v>
      </c>
      <c r="CS13" s="658"/>
      <c r="CT13" s="658"/>
      <c r="CU13" s="658"/>
      <c r="CV13" s="658"/>
      <c r="CW13" s="658"/>
      <c r="CX13" s="658"/>
      <c r="CY13" s="659"/>
      <c r="CZ13" s="695">
        <v>12.6</v>
      </c>
      <c r="DA13" s="695"/>
      <c r="DB13" s="695"/>
      <c r="DC13" s="695"/>
      <c r="DD13" s="663">
        <v>373506</v>
      </c>
      <c r="DE13" s="658"/>
      <c r="DF13" s="658"/>
      <c r="DG13" s="658"/>
      <c r="DH13" s="658"/>
      <c r="DI13" s="658"/>
      <c r="DJ13" s="658"/>
      <c r="DK13" s="658"/>
      <c r="DL13" s="658"/>
      <c r="DM13" s="658"/>
      <c r="DN13" s="658"/>
      <c r="DO13" s="658"/>
      <c r="DP13" s="659"/>
      <c r="DQ13" s="663">
        <v>105302</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t="s">
        <v>179</v>
      </c>
      <c r="S14" s="658"/>
      <c r="T14" s="658"/>
      <c r="U14" s="658"/>
      <c r="V14" s="658"/>
      <c r="W14" s="658"/>
      <c r="X14" s="658"/>
      <c r="Y14" s="659"/>
      <c r="Z14" s="695" t="s">
        <v>250</v>
      </c>
      <c r="AA14" s="695"/>
      <c r="AB14" s="695"/>
      <c r="AC14" s="695"/>
      <c r="AD14" s="696" t="s">
        <v>250</v>
      </c>
      <c r="AE14" s="696"/>
      <c r="AF14" s="696"/>
      <c r="AG14" s="696"/>
      <c r="AH14" s="696"/>
      <c r="AI14" s="696"/>
      <c r="AJ14" s="696"/>
      <c r="AK14" s="696"/>
      <c r="AL14" s="660" t="s">
        <v>179</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7336</v>
      </c>
      <c r="BH14" s="658"/>
      <c r="BI14" s="658"/>
      <c r="BJ14" s="658"/>
      <c r="BK14" s="658"/>
      <c r="BL14" s="658"/>
      <c r="BM14" s="658"/>
      <c r="BN14" s="659"/>
      <c r="BO14" s="695">
        <v>4.3</v>
      </c>
      <c r="BP14" s="695"/>
      <c r="BQ14" s="695"/>
      <c r="BR14" s="695"/>
      <c r="BS14" s="696" t="s">
        <v>179</v>
      </c>
      <c r="BT14" s="696"/>
      <c r="BU14" s="696"/>
      <c r="BV14" s="696"/>
      <c r="BW14" s="696"/>
      <c r="BX14" s="696"/>
      <c r="BY14" s="696"/>
      <c r="BZ14" s="696"/>
      <c r="CA14" s="696"/>
      <c r="CB14" s="731"/>
      <c r="CD14" s="654" t="s">
        <v>264</v>
      </c>
      <c r="CE14" s="655"/>
      <c r="CF14" s="655"/>
      <c r="CG14" s="655"/>
      <c r="CH14" s="655"/>
      <c r="CI14" s="655"/>
      <c r="CJ14" s="655"/>
      <c r="CK14" s="655"/>
      <c r="CL14" s="655"/>
      <c r="CM14" s="655"/>
      <c r="CN14" s="655"/>
      <c r="CO14" s="655"/>
      <c r="CP14" s="655"/>
      <c r="CQ14" s="656"/>
      <c r="CR14" s="657">
        <v>135589</v>
      </c>
      <c r="CS14" s="658"/>
      <c r="CT14" s="658"/>
      <c r="CU14" s="658"/>
      <c r="CV14" s="658"/>
      <c r="CW14" s="658"/>
      <c r="CX14" s="658"/>
      <c r="CY14" s="659"/>
      <c r="CZ14" s="695">
        <v>3.5</v>
      </c>
      <c r="DA14" s="695"/>
      <c r="DB14" s="695"/>
      <c r="DC14" s="695"/>
      <c r="DD14" s="663" t="s">
        <v>179</v>
      </c>
      <c r="DE14" s="658"/>
      <c r="DF14" s="658"/>
      <c r="DG14" s="658"/>
      <c r="DH14" s="658"/>
      <c r="DI14" s="658"/>
      <c r="DJ14" s="658"/>
      <c r="DK14" s="658"/>
      <c r="DL14" s="658"/>
      <c r="DM14" s="658"/>
      <c r="DN14" s="658"/>
      <c r="DO14" s="658"/>
      <c r="DP14" s="659"/>
      <c r="DQ14" s="663">
        <v>92031</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179</v>
      </c>
      <c r="S15" s="658"/>
      <c r="T15" s="658"/>
      <c r="U15" s="658"/>
      <c r="V15" s="658"/>
      <c r="W15" s="658"/>
      <c r="X15" s="658"/>
      <c r="Y15" s="659"/>
      <c r="Z15" s="695" t="s">
        <v>250</v>
      </c>
      <c r="AA15" s="695"/>
      <c r="AB15" s="695"/>
      <c r="AC15" s="695"/>
      <c r="AD15" s="696" t="s">
        <v>179</v>
      </c>
      <c r="AE15" s="696"/>
      <c r="AF15" s="696"/>
      <c r="AG15" s="696"/>
      <c r="AH15" s="696"/>
      <c r="AI15" s="696"/>
      <c r="AJ15" s="696"/>
      <c r="AK15" s="696"/>
      <c r="AL15" s="660" t="s">
        <v>179</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13509</v>
      </c>
      <c r="BH15" s="658"/>
      <c r="BI15" s="658"/>
      <c r="BJ15" s="658"/>
      <c r="BK15" s="658"/>
      <c r="BL15" s="658"/>
      <c r="BM15" s="658"/>
      <c r="BN15" s="659"/>
      <c r="BO15" s="695">
        <v>8</v>
      </c>
      <c r="BP15" s="695"/>
      <c r="BQ15" s="695"/>
      <c r="BR15" s="695"/>
      <c r="BS15" s="696" t="s">
        <v>179</v>
      </c>
      <c r="BT15" s="696"/>
      <c r="BU15" s="696"/>
      <c r="BV15" s="696"/>
      <c r="BW15" s="696"/>
      <c r="BX15" s="696"/>
      <c r="BY15" s="696"/>
      <c r="BZ15" s="696"/>
      <c r="CA15" s="696"/>
      <c r="CB15" s="731"/>
      <c r="CD15" s="654" t="s">
        <v>267</v>
      </c>
      <c r="CE15" s="655"/>
      <c r="CF15" s="655"/>
      <c r="CG15" s="655"/>
      <c r="CH15" s="655"/>
      <c r="CI15" s="655"/>
      <c r="CJ15" s="655"/>
      <c r="CK15" s="655"/>
      <c r="CL15" s="655"/>
      <c r="CM15" s="655"/>
      <c r="CN15" s="655"/>
      <c r="CO15" s="655"/>
      <c r="CP15" s="655"/>
      <c r="CQ15" s="656"/>
      <c r="CR15" s="657">
        <v>271974</v>
      </c>
      <c r="CS15" s="658"/>
      <c r="CT15" s="658"/>
      <c r="CU15" s="658"/>
      <c r="CV15" s="658"/>
      <c r="CW15" s="658"/>
      <c r="CX15" s="658"/>
      <c r="CY15" s="659"/>
      <c r="CZ15" s="695">
        <v>7.1</v>
      </c>
      <c r="DA15" s="695"/>
      <c r="DB15" s="695"/>
      <c r="DC15" s="695"/>
      <c r="DD15" s="663">
        <v>75588</v>
      </c>
      <c r="DE15" s="658"/>
      <c r="DF15" s="658"/>
      <c r="DG15" s="658"/>
      <c r="DH15" s="658"/>
      <c r="DI15" s="658"/>
      <c r="DJ15" s="658"/>
      <c r="DK15" s="658"/>
      <c r="DL15" s="658"/>
      <c r="DM15" s="658"/>
      <c r="DN15" s="658"/>
      <c r="DO15" s="658"/>
      <c r="DP15" s="659"/>
      <c r="DQ15" s="663">
        <v>174539</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3560</v>
      </c>
      <c r="S16" s="658"/>
      <c r="T16" s="658"/>
      <c r="U16" s="658"/>
      <c r="V16" s="658"/>
      <c r="W16" s="658"/>
      <c r="X16" s="658"/>
      <c r="Y16" s="659"/>
      <c r="Z16" s="695">
        <v>0.1</v>
      </c>
      <c r="AA16" s="695"/>
      <c r="AB16" s="695"/>
      <c r="AC16" s="695"/>
      <c r="AD16" s="696">
        <v>3560</v>
      </c>
      <c r="AE16" s="696"/>
      <c r="AF16" s="696"/>
      <c r="AG16" s="696"/>
      <c r="AH16" s="696"/>
      <c r="AI16" s="696"/>
      <c r="AJ16" s="696"/>
      <c r="AK16" s="696"/>
      <c r="AL16" s="660">
        <v>0.2</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179</v>
      </c>
      <c r="BH16" s="658"/>
      <c r="BI16" s="658"/>
      <c r="BJ16" s="658"/>
      <c r="BK16" s="658"/>
      <c r="BL16" s="658"/>
      <c r="BM16" s="658"/>
      <c r="BN16" s="659"/>
      <c r="BO16" s="695" t="s">
        <v>179</v>
      </c>
      <c r="BP16" s="695"/>
      <c r="BQ16" s="695"/>
      <c r="BR16" s="695"/>
      <c r="BS16" s="696" t="s">
        <v>179</v>
      </c>
      <c r="BT16" s="696"/>
      <c r="BU16" s="696"/>
      <c r="BV16" s="696"/>
      <c r="BW16" s="696"/>
      <c r="BX16" s="696"/>
      <c r="BY16" s="696"/>
      <c r="BZ16" s="696"/>
      <c r="CA16" s="696"/>
      <c r="CB16" s="731"/>
      <c r="CD16" s="654" t="s">
        <v>270</v>
      </c>
      <c r="CE16" s="655"/>
      <c r="CF16" s="655"/>
      <c r="CG16" s="655"/>
      <c r="CH16" s="655"/>
      <c r="CI16" s="655"/>
      <c r="CJ16" s="655"/>
      <c r="CK16" s="655"/>
      <c r="CL16" s="655"/>
      <c r="CM16" s="655"/>
      <c r="CN16" s="655"/>
      <c r="CO16" s="655"/>
      <c r="CP16" s="655"/>
      <c r="CQ16" s="656"/>
      <c r="CR16" s="657" t="s">
        <v>179</v>
      </c>
      <c r="CS16" s="658"/>
      <c r="CT16" s="658"/>
      <c r="CU16" s="658"/>
      <c r="CV16" s="658"/>
      <c r="CW16" s="658"/>
      <c r="CX16" s="658"/>
      <c r="CY16" s="659"/>
      <c r="CZ16" s="695" t="s">
        <v>179</v>
      </c>
      <c r="DA16" s="695"/>
      <c r="DB16" s="695"/>
      <c r="DC16" s="695"/>
      <c r="DD16" s="663" t="s">
        <v>179</v>
      </c>
      <c r="DE16" s="658"/>
      <c r="DF16" s="658"/>
      <c r="DG16" s="658"/>
      <c r="DH16" s="658"/>
      <c r="DI16" s="658"/>
      <c r="DJ16" s="658"/>
      <c r="DK16" s="658"/>
      <c r="DL16" s="658"/>
      <c r="DM16" s="658"/>
      <c r="DN16" s="658"/>
      <c r="DO16" s="658"/>
      <c r="DP16" s="659"/>
      <c r="DQ16" s="663" t="s">
        <v>179</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3142</v>
      </c>
      <c r="S17" s="658"/>
      <c r="T17" s="658"/>
      <c r="U17" s="658"/>
      <c r="V17" s="658"/>
      <c r="W17" s="658"/>
      <c r="X17" s="658"/>
      <c r="Y17" s="659"/>
      <c r="Z17" s="695">
        <v>0.1</v>
      </c>
      <c r="AA17" s="695"/>
      <c r="AB17" s="695"/>
      <c r="AC17" s="695"/>
      <c r="AD17" s="696">
        <v>3142</v>
      </c>
      <c r="AE17" s="696"/>
      <c r="AF17" s="696"/>
      <c r="AG17" s="696"/>
      <c r="AH17" s="696"/>
      <c r="AI17" s="696"/>
      <c r="AJ17" s="696"/>
      <c r="AK17" s="696"/>
      <c r="AL17" s="660">
        <v>0.2</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179</v>
      </c>
      <c r="BH17" s="658"/>
      <c r="BI17" s="658"/>
      <c r="BJ17" s="658"/>
      <c r="BK17" s="658"/>
      <c r="BL17" s="658"/>
      <c r="BM17" s="658"/>
      <c r="BN17" s="659"/>
      <c r="BO17" s="695" t="s">
        <v>179</v>
      </c>
      <c r="BP17" s="695"/>
      <c r="BQ17" s="695"/>
      <c r="BR17" s="695"/>
      <c r="BS17" s="696" t="s">
        <v>179</v>
      </c>
      <c r="BT17" s="696"/>
      <c r="BU17" s="696"/>
      <c r="BV17" s="696"/>
      <c r="BW17" s="696"/>
      <c r="BX17" s="696"/>
      <c r="BY17" s="696"/>
      <c r="BZ17" s="696"/>
      <c r="CA17" s="696"/>
      <c r="CB17" s="731"/>
      <c r="CD17" s="654" t="s">
        <v>273</v>
      </c>
      <c r="CE17" s="655"/>
      <c r="CF17" s="655"/>
      <c r="CG17" s="655"/>
      <c r="CH17" s="655"/>
      <c r="CI17" s="655"/>
      <c r="CJ17" s="655"/>
      <c r="CK17" s="655"/>
      <c r="CL17" s="655"/>
      <c r="CM17" s="655"/>
      <c r="CN17" s="655"/>
      <c r="CO17" s="655"/>
      <c r="CP17" s="655"/>
      <c r="CQ17" s="656"/>
      <c r="CR17" s="657">
        <v>488829</v>
      </c>
      <c r="CS17" s="658"/>
      <c r="CT17" s="658"/>
      <c r="CU17" s="658"/>
      <c r="CV17" s="658"/>
      <c r="CW17" s="658"/>
      <c r="CX17" s="658"/>
      <c r="CY17" s="659"/>
      <c r="CZ17" s="695">
        <v>12.7</v>
      </c>
      <c r="DA17" s="695"/>
      <c r="DB17" s="695"/>
      <c r="DC17" s="695"/>
      <c r="DD17" s="663" t="s">
        <v>179</v>
      </c>
      <c r="DE17" s="658"/>
      <c r="DF17" s="658"/>
      <c r="DG17" s="658"/>
      <c r="DH17" s="658"/>
      <c r="DI17" s="658"/>
      <c r="DJ17" s="658"/>
      <c r="DK17" s="658"/>
      <c r="DL17" s="658"/>
      <c r="DM17" s="658"/>
      <c r="DN17" s="658"/>
      <c r="DO17" s="658"/>
      <c r="DP17" s="659"/>
      <c r="DQ17" s="663">
        <v>444916</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423</v>
      </c>
      <c r="S18" s="658"/>
      <c r="T18" s="658"/>
      <c r="U18" s="658"/>
      <c r="V18" s="658"/>
      <c r="W18" s="658"/>
      <c r="X18" s="658"/>
      <c r="Y18" s="659"/>
      <c r="Z18" s="695">
        <v>0</v>
      </c>
      <c r="AA18" s="695"/>
      <c r="AB18" s="695"/>
      <c r="AC18" s="695"/>
      <c r="AD18" s="696">
        <v>423</v>
      </c>
      <c r="AE18" s="696"/>
      <c r="AF18" s="696"/>
      <c r="AG18" s="696"/>
      <c r="AH18" s="696"/>
      <c r="AI18" s="696"/>
      <c r="AJ18" s="696"/>
      <c r="AK18" s="696"/>
      <c r="AL18" s="660">
        <v>0</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179</v>
      </c>
      <c r="BH18" s="658"/>
      <c r="BI18" s="658"/>
      <c r="BJ18" s="658"/>
      <c r="BK18" s="658"/>
      <c r="BL18" s="658"/>
      <c r="BM18" s="658"/>
      <c r="BN18" s="659"/>
      <c r="BO18" s="695" t="s">
        <v>179</v>
      </c>
      <c r="BP18" s="695"/>
      <c r="BQ18" s="695"/>
      <c r="BR18" s="695"/>
      <c r="BS18" s="696" t="s">
        <v>179</v>
      </c>
      <c r="BT18" s="696"/>
      <c r="BU18" s="696"/>
      <c r="BV18" s="696"/>
      <c r="BW18" s="696"/>
      <c r="BX18" s="696"/>
      <c r="BY18" s="696"/>
      <c r="BZ18" s="696"/>
      <c r="CA18" s="696"/>
      <c r="CB18" s="731"/>
      <c r="CD18" s="654" t="s">
        <v>276</v>
      </c>
      <c r="CE18" s="655"/>
      <c r="CF18" s="655"/>
      <c r="CG18" s="655"/>
      <c r="CH18" s="655"/>
      <c r="CI18" s="655"/>
      <c r="CJ18" s="655"/>
      <c r="CK18" s="655"/>
      <c r="CL18" s="655"/>
      <c r="CM18" s="655"/>
      <c r="CN18" s="655"/>
      <c r="CO18" s="655"/>
      <c r="CP18" s="655"/>
      <c r="CQ18" s="656"/>
      <c r="CR18" s="657" t="s">
        <v>179</v>
      </c>
      <c r="CS18" s="658"/>
      <c r="CT18" s="658"/>
      <c r="CU18" s="658"/>
      <c r="CV18" s="658"/>
      <c r="CW18" s="658"/>
      <c r="CX18" s="658"/>
      <c r="CY18" s="659"/>
      <c r="CZ18" s="695" t="s">
        <v>179</v>
      </c>
      <c r="DA18" s="695"/>
      <c r="DB18" s="695"/>
      <c r="DC18" s="695"/>
      <c r="DD18" s="663" t="s">
        <v>250</v>
      </c>
      <c r="DE18" s="658"/>
      <c r="DF18" s="658"/>
      <c r="DG18" s="658"/>
      <c r="DH18" s="658"/>
      <c r="DI18" s="658"/>
      <c r="DJ18" s="658"/>
      <c r="DK18" s="658"/>
      <c r="DL18" s="658"/>
      <c r="DM18" s="658"/>
      <c r="DN18" s="658"/>
      <c r="DO18" s="658"/>
      <c r="DP18" s="659"/>
      <c r="DQ18" s="663" t="s">
        <v>179</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423</v>
      </c>
      <c r="S19" s="658"/>
      <c r="T19" s="658"/>
      <c r="U19" s="658"/>
      <c r="V19" s="658"/>
      <c r="W19" s="658"/>
      <c r="X19" s="658"/>
      <c r="Y19" s="659"/>
      <c r="Z19" s="695">
        <v>0</v>
      </c>
      <c r="AA19" s="695"/>
      <c r="AB19" s="695"/>
      <c r="AC19" s="695"/>
      <c r="AD19" s="696">
        <v>423</v>
      </c>
      <c r="AE19" s="696"/>
      <c r="AF19" s="696"/>
      <c r="AG19" s="696"/>
      <c r="AH19" s="696"/>
      <c r="AI19" s="696"/>
      <c r="AJ19" s="696"/>
      <c r="AK19" s="696"/>
      <c r="AL19" s="660">
        <v>0</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6236</v>
      </c>
      <c r="BH19" s="658"/>
      <c r="BI19" s="658"/>
      <c r="BJ19" s="658"/>
      <c r="BK19" s="658"/>
      <c r="BL19" s="658"/>
      <c r="BM19" s="658"/>
      <c r="BN19" s="659"/>
      <c r="BO19" s="695">
        <v>3.7</v>
      </c>
      <c r="BP19" s="695"/>
      <c r="BQ19" s="695"/>
      <c r="BR19" s="695"/>
      <c r="BS19" s="696" t="s">
        <v>179</v>
      </c>
      <c r="BT19" s="696"/>
      <c r="BU19" s="696"/>
      <c r="BV19" s="696"/>
      <c r="BW19" s="696"/>
      <c r="BX19" s="696"/>
      <c r="BY19" s="696"/>
      <c r="BZ19" s="696"/>
      <c r="CA19" s="696"/>
      <c r="CB19" s="731"/>
      <c r="CD19" s="654" t="s">
        <v>279</v>
      </c>
      <c r="CE19" s="655"/>
      <c r="CF19" s="655"/>
      <c r="CG19" s="655"/>
      <c r="CH19" s="655"/>
      <c r="CI19" s="655"/>
      <c r="CJ19" s="655"/>
      <c r="CK19" s="655"/>
      <c r="CL19" s="655"/>
      <c r="CM19" s="655"/>
      <c r="CN19" s="655"/>
      <c r="CO19" s="655"/>
      <c r="CP19" s="655"/>
      <c r="CQ19" s="656"/>
      <c r="CR19" s="657" t="s">
        <v>250</v>
      </c>
      <c r="CS19" s="658"/>
      <c r="CT19" s="658"/>
      <c r="CU19" s="658"/>
      <c r="CV19" s="658"/>
      <c r="CW19" s="658"/>
      <c r="CX19" s="658"/>
      <c r="CY19" s="659"/>
      <c r="CZ19" s="695" t="s">
        <v>179</v>
      </c>
      <c r="DA19" s="695"/>
      <c r="DB19" s="695"/>
      <c r="DC19" s="695"/>
      <c r="DD19" s="663" t="s">
        <v>179</v>
      </c>
      <c r="DE19" s="658"/>
      <c r="DF19" s="658"/>
      <c r="DG19" s="658"/>
      <c r="DH19" s="658"/>
      <c r="DI19" s="658"/>
      <c r="DJ19" s="658"/>
      <c r="DK19" s="658"/>
      <c r="DL19" s="658"/>
      <c r="DM19" s="658"/>
      <c r="DN19" s="658"/>
      <c r="DO19" s="658"/>
      <c r="DP19" s="659"/>
      <c r="DQ19" s="663" t="s">
        <v>179</v>
      </c>
      <c r="DR19" s="658"/>
      <c r="DS19" s="658"/>
      <c r="DT19" s="658"/>
      <c r="DU19" s="658"/>
      <c r="DV19" s="658"/>
      <c r="DW19" s="658"/>
      <c r="DX19" s="658"/>
      <c r="DY19" s="658"/>
      <c r="DZ19" s="658"/>
      <c r="EA19" s="658"/>
      <c r="EB19" s="658"/>
      <c r="EC19" s="694"/>
    </row>
    <row r="20" spans="2:133" ht="11.25" customHeight="1" x14ac:dyDescent="0.15">
      <c r="B20" s="732" t="s">
        <v>280</v>
      </c>
      <c r="C20" s="733"/>
      <c r="D20" s="733"/>
      <c r="E20" s="733"/>
      <c r="F20" s="733"/>
      <c r="G20" s="733"/>
      <c r="H20" s="733"/>
      <c r="I20" s="733"/>
      <c r="J20" s="733"/>
      <c r="K20" s="733"/>
      <c r="L20" s="733"/>
      <c r="M20" s="733"/>
      <c r="N20" s="733"/>
      <c r="O20" s="733"/>
      <c r="P20" s="733"/>
      <c r="Q20" s="734"/>
      <c r="R20" s="657" t="s">
        <v>250</v>
      </c>
      <c r="S20" s="658"/>
      <c r="T20" s="658"/>
      <c r="U20" s="658"/>
      <c r="V20" s="658"/>
      <c r="W20" s="658"/>
      <c r="X20" s="658"/>
      <c r="Y20" s="659"/>
      <c r="Z20" s="695" t="s">
        <v>179</v>
      </c>
      <c r="AA20" s="695"/>
      <c r="AB20" s="695"/>
      <c r="AC20" s="695"/>
      <c r="AD20" s="696" t="s">
        <v>179</v>
      </c>
      <c r="AE20" s="696"/>
      <c r="AF20" s="696"/>
      <c r="AG20" s="696"/>
      <c r="AH20" s="696"/>
      <c r="AI20" s="696"/>
      <c r="AJ20" s="696"/>
      <c r="AK20" s="696"/>
      <c r="AL20" s="660" t="s">
        <v>179</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6236</v>
      </c>
      <c r="BH20" s="658"/>
      <c r="BI20" s="658"/>
      <c r="BJ20" s="658"/>
      <c r="BK20" s="658"/>
      <c r="BL20" s="658"/>
      <c r="BM20" s="658"/>
      <c r="BN20" s="659"/>
      <c r="BO20" s="695">
        <v>3.7</v>
      </c>
      <c r="BP20" s="695"/>
      <c r="BQ20" s="695"/>
      <c r="BR20" s="695"/>
      <c r="BS20" s="696" t="s">
        <v>250</v>
      </c>
      <c r="BT20" s="696"/>
      <c r="BU20" s="696"/>
      <c r="BV20" s="696"/>
      <c r="BW20" s="696"/>
      <c r="BX20" s="696"/>
      <c r="BY20" s="696"/>
      <c r="BZ20" s="696"/>
      <c r="CA20" s="696"/>
      <c r="CB20" s="731"/>
      <c r="CD20" s="654" t="s">
        <v>282</v>
      </c>
      <c r="CE20" s="655"/>
      <c r="CF20" s="655"/>
      <c r="CG20" s="655"/>
      <c r="CH20" s="655"/>
      <c r="CI20" s="655"/>
      <c r="CJ20" s="655"/>
      <c r="CK20" s="655"/>
      <c r="CL20" s="655"/>
      <c r="CM20" s="655"/>
      <c r="CN20" s="655"/>
      <c r="CO20" s="655"/>
      <c r="CP20" s="655"/>
      <c r="CQ20" s="656"/>
      <c r="CR20" s="657">
        <v>3835026</v>
      </c>
      <c r="CS20" s="658"/>
      <c r="CT20" s="658"/>
      <c r="CU20" s="658"/>
      <c r="CV20" s="658"/>
      <c r="CW20" s="658"/>
      <c r="CX20" s="658"/>
      <c r="CY20" s="659"/>
      <c r="CZ20" s="695">
        <v>100</v>
      </c>
      <c r="DA20" s="695"/>
      <c r="DB20" s="695"/>
      <c r="DC20" s="695"/>
      <c r="DD20" s="663">
        <v>569589</v>
      </c>
      <c r="DE20" s="658"/>
      <c r="DF20" s="658"/>
      <c r="DG20" s="658"/>
      <c r="DH20" s="658"/>
      <c r="DI20" s="658"/>
      <c r="DJ20" s="658"/>
      <c r="DK20" s="658"/>
      <c r="DL20" s="658"/>
      <c r="DM20" s="658"/>
      <c r="DN20" s="658"/>
      <c r="DO20" s="658"/>
      <c r="DP20" s="659"/>
      <c r="DQ20" s="663">
        <v>2556839</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v>1782617</v>
      </c>
      <c r="S21" s="658"/>
      <c r="T21" s="658"/>
      <c r="U21" s="658"/>
      <c r="V21" s="658"/>
      <c r="W21" s="658"/>
      <c r="X21" s="658"/>
      <c r="Y21" s="659"/>
      <c r="Z21" s="695">
        <v>45.9</v>
      </c>
      <c r="AA21" s="695"/>
      <c r="AB21" s="695"/>
      <c r="AC21" s="695"/>
      <c r="AD21" s="696">
        <v>1590617</v>
      </c>
      <c r="AE21" s="696"/>
      <c r="AF21" s="696"/>
      <c r="AG21" s="696"/>
      <c r="AH21" s="696"/>
      <c r="AI21" s="696"/>
      <c r="AJ21" s="696"/>
      <c r="AK21" s="696"/>
      <c r="AL21" s="660">
        <v>85.5</v>
      </c>
      <c r="AM21" s="661"/>
      <c r="AN21" s="661"/>
      <c r="AO21" s="697"/>
      <c r="AP21" s="654" t="s">
        <v>284</v>
      </c>
      <c r="AQ21" s="735"/>
      <c r="AR21" s="735"/>
      <c r="AS21" s="735"/>
      <c r="AT21" s="735"/>
      <c r="AU21" s="735"/>
      <c r="AV21" s="735"/>
      <c r="AW21" s="735"/>
      <c r="AX21" s="735"/>
      <c r="AY21" s="735"/>
      <c r="AZ21" s="735"/>
      <c r="BA21" s="735"/>
      <c r="BB21" s="735"/>
      <c r="BC21" s="735"/>
      <c r="BD21" s="735"/>
      <c r="BE21" s="735"/>
      <c r="BF21" s="736"/>
      <c r="BG21" s="657">
        <v>6236</v>
      </c>
      <c r="BH21" s="658"/>
      <c r="BI21" s="658"/>
      <c r="BJ21" s="658"/>
      <c r="BK21" s="658"/>
      <c r="BL21" s="658"/>
      <c r="BM21" s="658"/>
      <c r="BN21" s="659"/>
      <c r="BO21" s="695">
        <v>3.7</v>
      </c>
      <c r="BP21" s="695"/>
      <c r="BQ21" s="695"/>
      <c r="BR21" s="695"/>
      <c r="BS21" s="696" t="s">
        <v>179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v>1590617</v>
      </c>
      <c r="S22" s="658"/>
      <c r="T22" s="658"/>
      <c r="U22" s="658"/>
      <c r="V22" s="658"/>
      <c r="W22" s="658"/>
      <c r="X22" s="658"/>
      <c r="Y22" s="659"/>
      <c r="Z22" s="695">
        <v>40.9</v>
      </c>
      <c r="AA22" s="695"/>
      <c r="AB22" s="695"/>
      <c r="AC22" s="695"/>
      <c r="AD22" s="696">
        <v>1590617</v>
      </c>
      <c r="AE22" s="696"/>
      <c r="AF22" s="696"/>
      <c r="AG22" s="696"/>
      <c r="AH22" s="696"/>
      <c r="AI22" s="696"/>
      <c r="AJ22" s="696"/>
      <c r="AK22" s="696"/>
      <c r="AL22" s="660">
        <v>85.5</v>
      </c>
      <c r="AM22" s="661"/>
      <c r="AN22" s="661"/>
      <c r="AO22" s="697"/>
      <c r="AP22" s="654" t="s">
        <v>286</v>
      </c>
      <c r="AQ22" s="735"/>
      <c r="AR22" s="735"/>
      <c r="AS22" s="735"/>
      <c r="AT22" s="735"/>
      <c r="AU22" s="735"/>
      <c r="AV22" s="735"/>
      <c r="AW22" s="735"/>
      <c r="AX22" s="735"/>
      <c r="AY22" s="735"/>
      <c r="AZ22" s="735"/>
      <c r="BA22" s="735"/>
      <c r="BB22" s="735"/>
      <c r="BC22" s="735"/>
      <c r="BD22" s="735"/>
      <c r="BE22" s="735"/>
      <c r="BF22" s="736"/>
      <c r="BG22" s="657" t="s">
        <v>179</v>
      </c>
      <c r="BH22" s="658"/>
      <c r="BI22" s="658"/>
      <c r="BJ22" s="658"/>
      <c r="BK22" s="658"/>
      <c r="BL22" s="658"/>
      <c r="BM22" s="658"/>
      <c r="BN22" s="659"/>
      <c r="BO22" s="695" t="s">
        <v>179</v>
      </c>
      <c r="BP22" s="695"/>
      <c r="BQ22" s="695"/>
      <c r="BR22" s="695"/>
      <c r="BS22" s="696" t="s">
        <v>179</v>
      </c>
      <c r="BT22" s="696"/>
      <c r="BU22" s="696"/>
      <c r="BV22" s="696"/>
      <c r="BW22" s="696"/>
      <c r="BX22" s="696"/>
      <c r="BY22" s="696"/>
      <c r="BZ22" s="696"/>
      <c r="CA22" s="696"/>
      <c r="CB22" s="731"/>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288</v>
      </c>
      <c r="C23" s="655"/>
      <c r="D23" s="655"/>
      <c r="E23" s="655"/>
      <c r="F23" s="655"/>
      <c r="G23" s="655"/>
      <c r="H23" s="655"/>
      <c r="I23" s="655"/>
      <c r="J23" s="655"/>
      <c r="K23" s="655"/>
      <c r="L23" s="655"/>
      <c r="M23" s="655"/>
      <c r="N23" s="655"/>
      <c r="O23" s="655"/>
      <c r="P23" s="655"/>
      <c r="Q23" s="656"/>
      <c r="R23" s="657">
        <v>192000</v>
      </c>
      <c r="S23" s="658"/>
      <c r="T23" s="658"/>
      <c r="U23" s="658"/>
      <c r="V23" s="658"/>
      <c r="W23" s="658"/>
      <c r="X23" s="658"/>
      <c r="Y23" s="659"/>
      <c r="Z23" s="695">
        <v>4.9000000000000004</v>
      </c>
      <c r="AA23" s="695"/>
      <c r="AB23" s="695"/>
      <c r="AC23" s="695"/>
      <c r="AD23" s="696" t="s">
        <v>179</v>
      </c>
      <c r="AE23" s="696"/>
      <c r="AF23" s="696"/>
      <c r="AG23" s="696"/>
      <c r="AH23" s="696"/>
      <c r="AI23" s="696"/>
      <c r="AJ23" s="696"/>
      <c r="AK23" s="696"/>
      <c r="AL23" s="660" t="s">
        <v>179</v>
      </c>
      <c r="AM23" s="661"/>
      <c r="AN23" s="661"/>
      <c r="AO23" s="697"/>
      <c r="AP23" s="654" t="s">
        <v>289</v>
      </c>
      <c r="AQ23" s="735"/>
      <c r="AR23" s="735"/>
      <c r="AS23" s="735"/>
      <c r="AT23" s="735"/>
      <c r="AU23" s="735"/>
      <c r="AV23" s="735"/>
      <c r="AW23" s="735"/>
      <c r="AX23" s="735"/>
      <c r="AY23" s="735"/>
      <c r="AZ23" s="735"/>
      <c r="BA23" s="735"/>
      <c r="BB23" s="735"/>
      <c r="BC23" s="735"/>
      <c r="BD23" s="735"/>
      <c r="BE23" s="735"/>
      <c r="BF23" s="736"/>
      <c r="BG23" s="657" t="s">
        <v>179</v>
      </c>
      <c r="BH23" s="658"/>
      <c r="BI23" s="658"/>
      <c r="BJ23" s="658"/>
      <c r="BK23" s="658"/>
      <c r="BL23" s="658"/>
      <c r="BM23" s="658"/>
      <c r="BN23" s="659"/>
      <c r="BO23" s="695" t="s">
        <v>250</v>
      </c>
      <c r="BP23" s="695"/>
      <c r="BQ23" s="695"/>
      <c r="BR23" s="695"/>
      <c r="BS23" s="696" t="s">
        <v>179</v>
      </c>
      <c r="BT23" s="696"/>
      <c r="BU23" s="696"/>
      <c r="BV23" s="696"/>
      <c r="BW23" s="696"/>
      <c r="BX23" s="696"/>
      <c r="BY23" s="696"/>
      <c r="BZ23" s="696"/>
      <c r="CA23" s="696"/>
      <c r="CB23" s="731"/>
      <c r="CD23" s="709" t="s">
        <v>228</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15">
      <c r="B24" s="654" t="s">
        <v>295</v>
      </c>
      <c r="C24" s="655"/>
      <c r="D24" s="655"/>
      <c r="E24" s="655"/>
      <c r="F24" s="655"/>
      <c r="G24" s="655"/>
      <c r="H24" s="655"/>
      <c r="I24" s="655"/>
      <c r="J24" s="655"/>
      <c r="K24" s="655"/>
      <c r="L24" s="655"/>
      <c r="M24" s="655"/>
      <c r="N24" s="655"/>
      <c r="O24" s="655"/>
      <c r="P24" s="655"/>
      <c r="Q24" s="656"/>
      <c r="R24" s="657" t="s">
        <v>179</v>
      </c>
      <c r="S24" s="658"/>
      <c r="T24" s="658"/>
      <c r="U24" s="658"/>
      <c r="V24" s="658"/>
      <c r="W24" s="658"/>
      <c r="X24" s="658"/>
      <c r="Y24" s="659"/>
      <c r="Z24" s="695" t="s">
        <v>250</v>
      </c>
      <c r="AA24" s="695"/>
      <c r="AB24" s="695"/>
      <c r="AC24" s="695"/>
      <c r="AD24" s="696" t="s">
        <v>179</v>
      </c>
      <c r="AE24" s="696"/>
      <c r="AF24" s="696"/>
      <c r="AG24" s="696"/>
      <c r="AH24" s="696"/>
      <c r="AI24" s="696"/>
      <c r="AJ24" s="696"/>
      <c r="AK24" s="696"/>
      <c r="AL24" s="660" t="s">
        <v>179</v>
      </c>
      <c r="AM24" s="661"/>
      <c r="AN24" s="661"/>
      <c r="AO24" s="697"/>
      <c r="AP24" s="654" t="s">
        <v>296</v>
      </c>
      <c r="AQ24" s="735"/>
      <c r="AR24" s="735"/>
      <c r="AS24" s="735"/>
      <c r="AT24" s="735"/>
      <c r="AU24" s="735"/>
      <c r="AV24" s="735"/>
      <c r="AW24" s="735"/>
      <c r="AX24" s="735"/>
      <c r="AY24" s="735"/>
      <c r="AZ24" s="735"/>
      <c r="BA24" s="735"/>
      <c r="BB24" s="735"/>
      <c r="BC24" s="735"/>
      <c r="BD24" s="735"/>
      <c r="BE24" s="735"/>
      <c r="BF24" s="736"/>
      <c r="BG24" s="657" t="s">
        <v>179</v>
      </c>
      <c r="BH24" s="658"/>
      <c r="BI24" s="658"/>
      <c r="BJ24" s="658"/>
      <c r="BK24" s="658"/>
      <c r="BL24" s="658"/>
      <c r="BM24" s="658"/>
      <c r="BN24" s="659"/>
      <c r="BO24" s="695" t="s">
        <v>179</v>
      </c>
      <c r="BP24" s="695"/>
      <c r="BQ24" s="695"/>
      <c r="BR24" s="695"/>
      <c r="BS24" s="696" t="s">
        <v>250</v>
      </c>
      <c r="BT24" s="696"/>
      <c r="BU24" s="696"/>
      <c r="BV24" s="696"/>
      <c r="BW24" s="696"/>
      <c r="BX24" s="696"/>
      <c r="BY24" s="696"/>
      <c r="BZ24" s="696"/>
      <c r="CA24" s="696"/>
      <c r="CB24" s="731"/>
      <c r="CD24" s="715" t="s">
        <v>297</v>
      </c>
      <c r="CE24" s="716"/>
      <c r="CF24" s="716"/>
      <c r="CG24" s="716"/>
      <c r="CH24" s="716"/>
      <c r="CI24" s="716"/>
      <c r="CJ24" s="716"/>
      <c r="CK24" s="716"/>
      <c r="CL24" s="716"/>
      <c r="CM24" s="716"/>
      <c r="CN24" s="716"/>
      <c r="CO24" s="716"/>
      <c r="CP24" s="716"/>
      <c r="CQ24" s="717"/>
      <c r="CR24" s="712">
        <v>1135409</v>
      </c>
      <c r="CS24" s="713"/>
      <c r="CT24" s="713"/>
      <c r="CU24" s="713"/>
      <c r="CV24" s="713"/>
      <c r="CW24" s="713"/>
      <c r="CX24" s="713"/>
      <c r="CY24" s="738"/>
      <c r="CZ24" s="739">
        <v>29.6</v>
      </c>
      <c r="DA24" s="721"/>
      <c r="DB24" s="721"/>
      <c r="DC24" s="741"/>
      <c r="DD24" s="737">
        <v>910233</v>
      </c>
      <c r="DE24" s="713"/>
      <c r="DF24" s="713"/>
      <c r="DG24" s="713"/>
      <c r="DH24" s="713"/>
      <c r="DI24" s="713"/>
      <c r="DJ24" s="713"/>
      <c r="DK24" s="738"/>
      <c r="DL24" s="737">
        <v>878531</v>
      </c>
      <c r="DM24" s="713"/>
      <c r="DN24" s="713"/>
      <c r="DO24" s="713"/>
      <c r="DP24" s="713"/>
      <c r="DQ24" s="713"/>
      <c r="DR24" s="713"/>
      <c r="DS24" s="713"/>
      <c r="DT24" s="713"/>
      <c r="DU24" s="713"/>
      <c r="DV24" s="738"/>
      <c r="DW24" s="739">
        <v>46.9</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2050605</v>
      </c>
      <c r="S25" s="658"/>
      <c r="T25" s="658"/>
      <c r="U25" s="658"/>
      <c r="V25" s="658"/>
      <c r="W25" s="658"/>
      <c r="X25" s="658"/>
      <c r="Y25" s="659"/>
      <c r="Z25" s="695">
        <v>52.8</v>
      </c>
      <c r="AA25" s="695"/>
      <c r="AB25" s="695"/>
      <c r="AC25" s="695"/>
      <c r="AD25" s="696">
        <v>1858605</v>
      </c>
      <c r="AE25" s="696"/>
      <c r="AF25" s="696"/>
      <c r="AG25" s="696"/>
      <c r="AH25" s="696"/>
      <c r="AI25" s="696"/>
      <c r="AJ25" s="696"/>
      <c r="AK25" s="696"/>
      <c r="AL25" s="660">
        <v>99.9</v>
      </c>
      <c r="AM25" s="661"/>
      <c r="AN25" s="661"/>
      <c r="AO25" s="697"/>
      <c r="AP25" s="654" t="s">
        <v>299</v>
      </c>
      <c r="AQ25" s="735"/>
      <c r="AR25" s="735"/>
      <c r="AS25" s="735"/>
      <c r="AT25" s="735"/>
      <c r="AU25" s="735"/>
      <c r="AV25" s="735"/>
      <c r="AW25" s="735"/>
      <c r="AX25" s="735"/>
      <c r="AY25" s="735"/>
      <c r="AZ25" s="735"/>
      <c r="BA25" s="735"/>
      <c r="BB25" s="735"/>
      <c r="BC25" s="735"/>
      <c r="BD25" s="735"/>
      <c r="BE25" s="735"/>
      <c r="BF25" s="736"/>
      <c r="BG25" s="657" t="s">
        <v>179</v>
      </c>
      <c r="BH25" s="658"/>
      <c r="BI25" s="658"/>
      <c r="BJ25" s="658"/>
      <c r="BK25" s="658"/>
      <c r="BL25" s="658"/>
      <c r="BM25" s="658"/>
      <c r="BN25" s="659"/>
      <c r="BO25" s="695" t="s">
        <v>179</v>
      </c>
      <c r="BP25" s="695"/>
      <c r="BQ25" s="695"/>
      <c r="BR25" s="695"/>
      <c r="BS25" s="696" t="s">
        <v>179</v>
      </c>
      <c r="BT25" s="696"/>
      <c r="BU25" s="696"/>
      <c r="BV25" s="696"/>
      <c r="BW25" s="696"/>
      <c r="BX25" s="696"/>
      <c r="BY25" s="696"/>
      <c r="BZ25" s="696"/>
      <c r="CA25" s="696"/>
      <c r="CB25" s="731"/>
      <c r="CD25" s="654" t="s">
        <v>300</v>
      </c>
      <c r="CE25" s="655"/>
      <c r="CF25" s="655"/>
      <c r="CG25" s="655"/>
      <c r="CH25" s="655"/>
      <c r="CI25" s="655"/>
      <c r="CJ25" s="655"/>
      <c r="CK25" s="655"/>
      <c r="CL25" s="655"/>
      <c r="CM25" s="655"/>
      <c r="CN25" s="655"/>
      <c r="CO25" s="655"/>
      <c r="CP25" s="655"/>
      <c r="CQ25" s="656"/>
      <c r="CR25" s="657">
        <v>506767</v>
      </c>
      <c r="CS25" s="670"/>
      <c r="CT25" s="670"/>
      <c r="CU25" s="670"/>
      <c r="CV25" s="670"/>
      <c r="CW25" s="670"/>
      <c r="CX25" s="670"/>
      <c r="CY25" s="671"/>
      <c r="CZ25" s="660">
        <v>13.2</v>
      </c>
      <c r="DA25" s="672"/>
      <c r="DB25" s="672"/>
      <c r="DC25" s="673"/>
      <c r="DD25" s="663">
        <v>433403</v>
      </c>
      <c r="DE25" s="670"/>
      <c r="DF25" s="670"/>
      <c r="DG25" s="670"/>
      <c r="DH25" s="670"/>
      <c r="DI25" s="670"/>
      <c r="DJ25" s="670"/>
      <c r="DK25" s="671"/>
      <c r="DL25" s="663">
        <v>404948</v>
      </c>
      <c r="DM25" s="670"/>
      <c r="DN25" s="670"/>
      <c r="DO25" s="670"/>
      <c r="DP25" s="670"/>
      <c r="DQ25" s="670"/>
      <c r="DR25" s="670"/>
      <c r="DS25" s="670"/>
      <c r="DT25" s="670"/>
      <c r="DU25" s="670"/>
      <c r="DV25" s="671"/>
      <c r="DW25" s="660">
        <v>21.6</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t="s">
        <v>179</v>
      </c>
      <c r="S26" s="658"/>
      <c r="T26" s="658"/>
      <c r="U26" s="658"/>
      <c r="V26" s="658"/>
      <c r="W26" s="658"/>
      <c r="X26" s="658"/>
      <c r="Y26" s="659"/>
      <c r="Z26" s="695" t="s">
        <v>179</v>
      </c>
      <c r="AA26" s="695"/>
      <c r="AB26" s="695"/>
      <c r="AC26" s="695"/>
      <c r="AD26" s="696" t="s">
        <v>179</v>
      </c>
      <c r="AE26" s="696"/>
      <c r="AF26" s="696"/>
      <c r="AG26" s="696"/>
      <c r="AH26" s="696"/>
      <c r="AI26" s="696"/>
      <c r="AJ26" s="696"/>
      <c r="AK26" s="696"/>
      <c r="AL26" s="660" t="s">
        <v>179</v>
      </c>
      <c r="AM26" s="661"/>
      <c r="AN26" s="661"/>
      <c r="AO26" s="697"/>
      <c r="AP26" s="654" t="s">
        <v>302</v>
      </c>
      <c r="AQ26" s="735"/>
      <c r="AR26" s="735"/>
      <c r="AS26" s="735"/>
      <c r="AT26" s="735"/>
      <c r="AU26" s="735"/>
      <c r="AV26" s="735"/>
      <c r="AW26" s="735"/>
      <c r="AX26" s="735"/>
      <c r="AY26" s="735"/>
      <c r="AZ26" s="735"/>
      <c r="BA26" s="735"/>
      <c r="BB26" s="735"/>
      <c r="BC26" s="735"/>
      <c r="BD26" s="735"/>
      <c r="BE26" s="735"/>
      <c r="BF26" s="736"/>
      <c r="BG26" s="657" t="s">
        <v>179</v>
      </c>
      <c r="BH26" s="658"/>
      <c r="BI26" s="658"/>
      <c r="BJ26" s="658"/>
      <c r="BK26" s="658"/>
      <c r="BL26" s="658"/>
      <c r="BM26" s="658"/>
      <c r="BN26" s="659"/>
      <c r="BO26" s="695" t="s">
        <v>179</v>
      </c>
      <c r="BP26" s="695"/>
      <c r="BQ26" s="695"/>
      <c r="BR26" s="695"/>
      <c r="BS26" s="696" t="s">
        <v>179</v>
      </c>
      <c r="BT26" s="696"/>
      <c r="BU26" s="696"/>
      <c r="BV26" s="696"/>
      <c r="BW26" s="696"/>
      <c r="BX26" s="696"/>
      <c r="BY26" s="696"/>
      <c r="BZ26" s="696"/>
      <c r="CA26" s="696"/>
      <c r="CB26" s="731"/>
      <c r="CD26" s="654" t="s">
        <v>303</v>
      </c>
      <c r="CE26" s="655"/>
      <c r="CF26" s="655"/>
      <c r="CG26" s="655"/>
      <c r="CH26" s="655"/>
      <c r="CI26" s="655"/>
      <c r="CJ26" s="655"/>
      <c r="CK26" s="655"/>
      <c r="CL26" s="655"/>
      <c r="CM26" s="655"/>
      <c r="CN26" s="655"/>
      <c r="CO26" s="655"/>
      <c r="CP26" s="655"/>
      <c r="CQ26" s="656"/>
      <c r="CR26" s="657">
        <v>256167</v>
      </c>
      <c r="CS26" s="658"/>
      <c r="CT26" s="658"/>
      <c r="CU26" s="658"/>
      <c r="CV26" s="658"/>
      <c r="CW26" s="658"/>
      <c r="CX26" s="658"/>
      <c r="CY26" s="659"/>
      <c r="CZ26" s="660">
        <v>6.7</v>
      </c>
      <c r="DA26" s="672"/>
      <c r="DB26" s="672"/>
      <c r="DC26" s="673"/>
      <c r="DD26" s="663">
        <v>210028</v>
      </c>
      <c r="DE26" s="658"/>
      <c r="DF26" s="658"/>
      <c r="DG26" s="658"/>
      <c r="DH26" s="658"/>
      <c r="DI26" s="658"/>
      <c r="DJ26" s="658"/>
      <c r="DK26" s="659"/>
      <c r="DL26" s="663" t="s">
        <v>179</v>
      </c>
      <c r="DM26" s="658"/>
      <c r="DN26" s="658"/>
      <c r="DO26" s="658"/>
      <c r="DP26" s="658"/>
      <c r="DQ26" s="658"/>
      <c r="DR26" s="658"/>
      <c r="DS26" s="658"/>
      <c r="DT26" s="658"/>
      <c r="DU26" s="658"/>
      <c r="DV26" s="659"/>
      <c r="DW26" s="660" t="s">
        <v>179</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13640</v>
      </c>
      <c r="S27" s="658"/>
      <c r="T27" s="658"/>
      <c r="U27" s="658"/>
      <c r="V27" s="658"/>
      <c r="W27" s="658"/>
      <c r="X27" s="658"/>
      <c r="Y27" s="659"/>
      <c r="Z27" s="695">
        <v>0.4</v>
      </c>
      <c r="AA27" s="695"/>
      <c r="AB27" s="695"/>
      <c r="AC27" s="695"/>
      <c r="AD27" s="696" t="s">
        <v>250</v>
      </c>
      <c r="AE27" s="696"/>
      <c r="AF27" s="696"/>
      <c r="AG27" s="696"/>
      <c r="AH27" s="696"/>
      <c r="AI27" s="696"/>
      <c r="AJ27" s="696"/>
      <c r="AK27" s="696"/>
      <c r="AL27" s="660" t="s">
        <v>179</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169750</v>
      </c>
      <c r="BH27" s="658"/>
      <c r="BI27" s="658"/>
      <c r="BJ27" s="658"/>
      <c r="BK27" s="658"/>
      <c r="BL27" s="658"/>
      <c r="BM27" s="658"/>
      <c r="BN27" s="659"/>
      <c r="BO27" s="695">
        <v>100</v>
      </c>
      <c r="BP27" s="695"/>
      <c r="BQ27" s="695"/>
      <c r="BR27" s="695"/>
      <c r="BS27" s="696">
        <v>1987</v>
      </c>
      <c r="BT27" s="696"/>
      <c r="BU27" s="696"/>
      <c r="BV27" s="696"/>
      <c r="BW27" s="696"/>
      <c r="BX27" s="696"/>
      <c r="BY27" s="696"/>
      <c r="BZ27" s="696"/>
      <c r="CA27" s="696"/>
      <c r="CB27" s="731"/>
      <c r="CD27" s="654" t="s">
        <v>306</v>
      </c>
      <c r="CE27" s="655"/>
      <c r="CF27" s="655"/>
      <c r="CG27" s="655"/>
      <c r="CH27" s="655"/>
      <c r="CI27" s="655"/>
      <c r="CJ27" s="655"/>
      <c r="CK27" s="655"/>
      <c r="CL27" s="655"/>
      <c r="CM27" s="655"/>
      <c r="CN27" s="655"/>
      <c r="CO27" s="655"/>
      <c r="CP27" s="655"/>
      <c r="CQ27" s="656"/>
      <c r="CR27" s="657">
        <v>139813</v>
      </c>
      <c r="CS27" s="670"/>
      <c r="CT27" s="670"/>
      <c r="CU27" s="670"/>
      <c r="CV27" s="670"/>
      <c r="CW27" s="670"/>
      <c r="CX27" s="670"/>
      <c r="CY27" s="671"/>
      <c r="CZ27" s="660">
        <v>3.6</v>
      </c>
      <c r="DA27" s="672"/>
      <c r="DB27" s="672"/>
      <c r="DC27" s="673"/>
      <c r="DD27" s="663">
        <v>31914</v>
      </c>
      <c r="DE27" s="670"/>
      <c r="DF27" s="670"/>
      <c r="DG27" s="670"/>
      <c r="DH27" s="670"/>
      <c r="DI27" s="670"/>
      <c r="DJ27" s="670"/>
      <c r="DK27" s="671"/>
      <c r="DL27" s="663">
        <v>28667</v>
      </c>
      <c r="DM27" s="670"/>
      <c r="DN27" s="670"/>
      <c r="DO27" s="670"/>
      <c r="DP27" s="670"/>
      <c r="DQ27" s="670"/>
      <c r="DR27" s="670"/>
      <c r="DS27" s="670"/>
      <c r="DT27" s="670"/>
      <c r="DU27" s="670"/>
      <c r="DV27" s="671"/>
      <c r="DW27" s="660">
        <v>1.5</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61951</v>
      </c>
      <c r="S28" s="658"/>
      <c r="T28" s="658"/>
      <c r="U28" s="658"/>
      <c r="V28" s="658"/>
      <c r="W28" s="658"/>
      <c r="X28" s="658"/>
      <c r="Y28" s="659"/>
      <c r="Z28" s="695">
        <v>1.6</v>
      </c>
      <c r="AA28" s="695"/>
      <c r="AB28" s="695"/>
      <c r="AC28" s="695"/>
      <c r="AD28" s="696">
        <v>581</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488829</v>
      </c>
      <c r="CS28" s="658"/>
      <c r="CT28" s="658"/>
      <c r="CU28" s="658"/>
      <c r="CV28" s="658"/>
      <c r="CW28" s="658"/>
      <c r="CX28" s="658"/>
      <c r="CY28" s="659"/>
      <c r="CZ28" s="660">
        <v>12.7</v>
      </c>
      <c r="DA28" s="672"/>
      <c r="DB28" s="672"/>
      <c r="DC28" s="673"/>
      <c r="DD28" s="663">
        <v>444916</v>
      </c>
      <c r="DE28" s="658"/>
      <c r="DF28" s="658"/>
      <c r="DG28" s="658"/>
      <c r="DH28" s="658"/>
      <c r="DI28" s="658"/>
      <c r="DJ28" s="658"/>
      <c r="DK28" s="659"/>
      <c r="DL28" s="663">
        <v>444916</v>
      </c>
      <c r="DM28" s="658"/>
      <c r="DN28" s="658"/>
      <c r="DO28" s="658"/>
      <c r="DP28" s="658"/>
      <c r="DQ28" s="658"/>
      <c r="DR28" s="658"/>
      <c r="DS28" s="658"/>
      <c r="DT28" s="658"/>
      <c r="DU28" s="658"/>
      <c r="DV28" s="659"/>
      <c r="DW28" s="660">
        <v>23.7</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62205</v>
      </c>
      <c r="S29" s="658"/>
      <c r="T29" s="658"/>
      <c r="U29" s="658"/>
      <c r="V29" s="658"/>
      <c r="W29" s="658"/>
      <c r="X29" s="658"/>
      <c r="Y29" s="659"/>
      <c r="Z29" s="695">
        <v>1.6</v>
      </c>
      <c r="AA29" s="695"/>
      <c r="AB29" s="695"/>
      <c r="AC29" s="695"/>
      <c r="AD29" s="696" t="s">
        <v>179</v>
      </c>
      <c r="AE29" s="696"/>
      <c r="AF29" s="696"/>
      <c r="AG29" s="696"/>
      <c r="AH29" s="696"/>
      <c r="AI29" s="696"/>
      <c r="AJ29" s="696"/>
      <c r="AK29" s="696"/>
      <c r="AL29" s="660" t="s">
        <v>179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310</v>
      </c>
      <c r="CE29" s="677"/>
      <c r="CF29" s="654" t="s">
        <v>71</v>
      </c>
      <c r="CG29" s="655"/>
      <c r="CH29" s="655"/>
      <c r="CI29" s="655"/>
      <c r="CJ29" s="655"/>
      <c r="CK29" s="655"/>
      <c r="CL29" s="655"/>
      <c r="CM29" s="655"/>
      <c r="CN29" s="655"/>
      <c r="CO29" s="655"/>
      <c r="CP29" s="655"/>
      <c r="CQ29" s="656"/>
      <c r="CR29" s="657">
        <v>488719</v>
      </c>
      <c r="CS29" s="670"/>
      <c r="CT29" s="670"/>
      <c r="CU29" s="670"/>
      <c r="CV29" s="670"/>
      <c r="CW29" s="670"/>
      <c r="CX29" s="670"/>
      <c r="CY29" s="671"/>
      <c r="CZ29" s="660">
        <v>12.7</v>
      </c>
      <c r="DA29" s="672"/>
      <c r="DB29" s="672"/>
      <c r="DC29" s="673"/>
      <c r="DD29" s="663">
        <v>444806</v>
      </c>
      <c r="DE29" s="670"/>
      <c r="DF29" s="670"/>
      <c r="DG29" s="670"/>
      <c r="DH29" s="670"/>
      <c r="DI29" s="670"/>
      <c r="DJ29" s="670"/>
      <c r="DK29" s="671"/>
      <c r="DL29" s="663">
        <v>444806</v>
      </c>
      <c r="DM29" s="670"/>
      <c r="DN29" s="670"/>
      <c r="DO29" s="670"/>
      <c r="DP29" s="670"/>
      <c r="DQ29" s="670"/>
      <c r="DR29" s="670"/>
      <c r="DS29" s="670"/>
      <c r="DT29" s="670"/>
      <c r="DU29" s="670"/>
      <c r="DV29" s="671"/>
      <c r="DW29" s="660">
        <v>23.7</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427424</v>
      </c>
      <c r="S30" s="658"/>
      <c r="T30" s="658"/>
      <c r="U30" s="658"/>
      <c r="V30" s="658"/>
      <c r="W30" s="658"/>
      <c r="X30" s="658"/>
      <c r="Y30" s="659"/>
      <c r="Z30" s="695">
        <v>11</v>
      </c>
      <c r="AA30" s="695"/>
      <c r="AB30" s="695"/>
      <c r="AC30" s="695"/>
      <c r="AD30" s="696" t="s">
        <v>179</v>
      </c>
      <c r="AE30" s="696"/>
      <c r="AF30" s="696"/>
      <c r="AG30" s="696"/>
      <c r="AH30" s="696"/>
      <c r="AI30" s="696"/>
      <c r="AJ30" s="696"/>
      <c r="AK30" s="696"/>
      <c r="AL30" s="660" t="s">
        <v>179</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312</v>
      </c>
      <c r="BH30" s="729"/>
      <c r="BI30" s="729"/>
      <c r="BJ30" s="729"/>
      <c r="BK30" s="729"/>
      <c r="BL30" s="729"/>
      <c r="BM30" s="729"/>
      <c r="BN30" s="729"/>
      <c r="BO30" s="729"/>
      <c r="BP30" s="729"/>
      <c r="BQ30" s="730"/>
      <c r="BR30" s="709" t="s">
        <v>313</v>
      </c>
      <c r="BS30" s="729"/>
      <c r="BT30" s="729"/>
      <c r="BU30" s="729"/>
      <c r="BV30" s="729"/>
      <c r="BW30" s="729"/>
      <c r="BX30" s="729"/>
      <c r="BY30" s="729"/>
      <c r="BZ30" s="729"/>
      <c r="CA30" s="729"/>
      <c r="CB30" s="730"/>
      <c r="CD30" s="678"/>
      <c r="CE30" s="679"/>
      <c r="CF30" s="654" t="s">
        <v>314</v>
      </c>
      <c r="CG30" s="655"/>
      <c r="CH30" s="655"/>
      <c r="CI30" s="655"/>
      <c r="CJ30" s="655"/>
      <c r="CK30" s="655"/>
      <c r="CL30" s="655"/>
      <c r="CM30" s="655"/>
      <c r="CN30" s="655"/>
      <c r="CO30" s="655"/>
      <c r="CP30" s="655"/>
      <c r="CQ30" s="656"/>
      <c r="CR30" s="657">
        <v>481853</v>
      </c>
      <c r="CS30" s="658"/>
      <c r="CT30" s="658"/>
      <c r="CU30" s="658"/>
      <c r="CV30" s="658"/>
      <c r="CW30" s="658"/>
      <c r="CX30" s="658"/>
      <c r="CY30" s="659"/>
      <c r="CZ30" s="660">
        <v>12.6</v>
      </c>
      <c r="DA30" s="672"/>
      <c r="DB30" s="672"/>
      <c r="DC30" s="673"/>
      <c r="DD30" s="663">
        <v>437940</v>
      </c>
      <c r="DE30" s="658"/>
      <c r="DF30" s="658"/>
      <c r="DG30" s="658"/>
      <c r="DH30" s="658"/>
      <c r="DI30" s="658"/>
      <c r="DJ30" s="658"/>
      <c r="DK30" s="659"/>
      <c r="DL30" s="663">
        <v>437940</v>
      </c>
      <c r="DM30" s="658"/>
      <c r="DN30" s="658"/>
      <c r="DO30" s="658"/>
      <c r="DP30" s="658"/>
      <c r="DQ30" s="658"/>
      <c r="DR30" s="658"/>
      <c r="DS30" s="658"/>
      <c r="DT30" s="658"/>
      <c r="DU30" s="658"/>
      <c r="DV30" s="659"/>
      <c r="DW30" s="660">
        <v>23.4</v>
      </c>
      <c r="DX30" s="672"/>
      <c r="DY30" s="672"/>
      <c r="DZ30" s="672"/>
      <c r="EA30" s="672"/>
      <c r="EB30" s="672"/>
      <c r="EC30" s="684"/>
    </row>
    <row r="31" spans="2:133" ht="11.25" customHeight="1" x14ac:dyDescent="0.15">
      <c r="B31" s="732" t="s">
        <v>315</v>
      </c>
      <c r="C31" s="733"/>
      <c r="D31" s="733"/>
      <c r="E31" s="733"/>
      <c r="F31" s="733"/>
      <c r="G31" s="733"/>
      <c r="H31" s="733"/>
      <c r="I31" s="733"/>
      <c r="J31" s="733"/>
      <c r="K31" s="733"/>
      <c r="L31" s="733"/>
      <c r="M31" s="733"/>
      <c r="N31" s="733"/>
      <c r="O31" s="733"/>
      <c r="P31" s="733"/>
      <c r="Q31" s="734"/>
      <c r="R31" s="657" t="s">
        <v>250</v>
      </c>
      <c r="S31" s="658"/>
      <c r="T31" s="658"/>
      <c r="U31" s="658"/>
      <c r="V31" s="658"/>
      <c r="W31" s="658"/>
      <c r="X31" s="658"/>
      <c r="Y31" s="659"/>
      <c r="Z31" s="695" t="s">
        <v>179</v>
      </c>
      <c r="AA31" s="695"/>
      <c r="AB31" s="695"/>
      <c r="AC31" s="695"/>
      <c r="AD31" s="696" t="s">
        <v>179</v>
      </c>
      <c r="AE31" s="696"/>
      <c r="AF31" s="696"/>
      <c r="AG31" s="696"/>
      <c r="AH31" s="696"/>
      <c r="AI31" s="696"/>
      <c r="AJ31" s="696"/>
      <c r="AK31" s="696"/>
      <c r="AL31" s="660" t="s">
        <v>179</v>
      </c>
      <c r="AM31" s="661"/>
      <c r="AN31" s="661"/>
      <c r="AO31" s="697"/>
      <c r="AP31" s="723" t="s">
        <v>316</v>
      </c>
      <c r="AQ31" s="724"/>
      <c r="AR31" s="724"/>
      <c r="AS31" s="724"/>
      <c r="AT31" s="725" t="s">
        <v>317</v>
      </c>
      <c r="AU31" s="214"/>
      <c r="AV31" s="214"/>
      <c r="AW31" s="214"/>
      <c r="AX31" s="715" t="s">
        <v>191</v>
      </c>
      <c r="AY31" s="716"/>
      <c r="AZ31" s="716"/>
      <c r="BA31" s="716"/>
      <c r="BB31" s="716"/>
      <c r="BC31" s="716"/>
      <c r="BD31" s="716"/>
      <c r="BE31" s="716"/>
      <c r="BF31" s="717"/>
      <c r="BG31" s="719">
        <v>99.7</v>
      </c>
      <c r="BH31" s="720"/>
      <c r="BI31" s="720"/>
      <c r="BJ31" s="720"/>
      <c r="BK31" s="720"/>
      <c r="BL31" s="720"/>
      <c r="BM31" s="721">
        <v>98.4</v>
      </c>
      <c r="BN31" s="720"/>
      <c r="BO31" s="720"/>
      <c r="BP31" s="720"/>
      <c r="BQ31" s="722"/>
      <c r="BR31" s="719">
        <v>99.6</v>
      </c>
      <c r="BS31" s="720"/>
      <c r="BT31" s="720"/>
      <c r="BU31" s="720"/>
      <c r="BV31" s="720"/>
      <c r="BW31" s="720"/>
      <c r="BX31" s="721">
        <v>98.8</v>
      </c>
      <c r="BY31" s="720"/>
      <c r="BZ31" s="720"/>
      <c r="CA31" s="720"/>
      <c r="CB31" s="722"/>
      <c r="CD31" s="678"/>
      <c r="CE31" s="679"/>
      <c r="CF31" s="654" t="s">
        <v>318</v>
      </c>
      <c r="CG31" s="655"/>
      <c r="CH31" s="655"/>
      <c r="CI31" s="655"/>
      <c r="CJ31" s="655"/>
      <c r="CK31" s="655"/>
      <c r="CL31" s="655"/>
      <c r="CM31" s="655"/>
      <c r="CN31" s="655"/>
      <c r="CO31" s="655"/>
      <c r="CP31" s="655"/>
      <c r="CQ31" s="656"/>
      <c r="CR31" s="657">
        <v>6866</v>
      </c>
      <c r="CS31" s="670"/>
      <c r="CT31" s="670"/>
      <c r="CU31" s="670"/>
      <c r="CV31" s="670"/>
      <c r="CW31" s="670"/>
      <c r="CX31" s="670"/>
      <c r="CY31" s="671"/>
      <c r="CZ31" s="660">
        <v>0.2</v>
      </c>
      <c r="DA31" s="672"/>
      <c r="DB31" s="672"/>
      <c r="DC31" s="673"/>
      <c r="DD31" s="663">
        <v>6866</v>
      </c>
      <c r="DE31" s="670"/>
      <c r="DF31" s="670"/>
      <c r="DG31" s="670"/>
      <c r="DH31" s="670"/>
      <c r="DI31" s="670"/>
      <c r="DJ31" s="670"/>
      <c r="DK31" s="671"/>
      <c r="DL31" s="663">
        <v>6866</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268553</v>
      </c>
      <c r="S32" s="658"/>
      <c r="T32" s="658"/>
      <c r="U32" s="658"/>
      <c r="V32" s="658"/>
      <c r="W32" s="658"/>
      <c r="X32" s="658"/>
      <c r="Y32" s="659"/>
      <c r="Z32" s="695">
        <v>6.9</v>
      </c>
      <c r="AA32" s="695"/>
      <c r="AB32" s="695"/>
      <c r="AC32" s="695"/>
      <c r="AD32" s="696" t="s">
        <v>250</v>
      </c>
      <c r="AE32" s="696"/>
      <c r="AF32" s="696"/>
      <c r="AG32" s="696"/>
      <c r="AH32" s="696"/>
      <c r="AI32" s="696"/>
      <c r="AJ32" s="696"/>
      <c r="AK32" s="696"/>
      <c r="AL32" s="660" t="s">
        <v>179</v>
      </c>
      <c r="AM32" s="661"/>
      <c r="AN32" s="661"/>
      <c r="AO32" s="697"/>
      <c r="AP32" s="698"/>
      <c r="AQ32" s="699"/>
      <c r="AR32" s="699"/>
      <c r="AS32" s="699"/>
      <c r="AT32" s="726"/>
      <c r="AU32" s="210" t="s">
        <v>320</v>
      </c>
      <c r="AX32" s="654" t="s">
        <v>321</v>
      </c>
      <c r="AY32" s="655"/>
      <c r="AZ32" s="655"/>
      <c r="BA32" s="655"/>
      <c r="BB32" s="655"/>
      <c r="BC32" s="655"/>
      <c r="BD32" s="655"/>
      <c r="BE32" s="655"/>
      <c r="BF32" s="656"/>
      <c r="BG32" s="728">
        <v>99.5</v>
      </c>
      <c r="BH32" s="670"/>
      <c r="BI32" s="670"/>
      <c r="BJ32" s="670"/>
      <c r="BK32" s="670"/>
      <c r="BL32" s="670"/>
      <c r="BM32" s="661">
        <v>97.7</v>
      </c>
      <c r="BN32" s="670"/>
      <c r="BO32" s="670"/>
      <c r="BP32" s="670"/>
      <c r="BQ32" s="693"/>
      <c r="BR32" s="728">
        <v>99.5</v>
      </c>
      <c r="BS32" s="670"/>
      <c r="BT32" s="670"/>
      <c r="BU32" s="670"/>
      <c r="BV32" s="670"/>
      <c r="BW32" s="670"/>
      <c r="BX32" s="661">
        <v>98.4</v>
      </c>
      <c r="BY32" s="670"/>
      <c r="BZ32" s="670"/>
      <c r="CA32" s="670"/>
      <c r="CB32" s="693"/>
      <c r="CD32" s="680"/>
      <c r="CE32" s="681"/>
      <c r="CF32" s="654" t="s">
        <v>322</v>
      </c>
      <c r="CG32" s="655"/>
      <c r="CH32" s="655"/>
      <c r="CI32" s="655"/>
      <c r="CJ32" s="655"/>
      <c r="CK32" s="655"/>
      <c r="CL32" s="655"/>
      <c r="CM32" s="655"/>
      <c r="CN32" s="655"/>
      <c r="CO32" s="655"/>
      <c r="CP32" s="655"/>
      <c r="CQ32" s="656"/>
      <c r="CR32" s="657">
        <v>110</v>
      </c>
      <c r="CS32" s="658"/>
      <c r="CT32" s="658"/>
      <c r="CU32" s="658"/>
      <c r="CV32" s="658"/>
      <c r="CW32" s="658"/>
      <c r="CX32" s="658"/>
      <c r="CY32" s="659"/>
      <c r="CZ32" s="660">
        <v>0</v>
      </c>
      <c r="DA32" s="672"/>
      <c r="DB32" s="672"/>
      <c r="DC32" s="673"/>
      <c r="DD32" s="663">
        <v>110</v>
      </c>
      <c r="DE32" s="658"/>
      <c r="DF32" s="658"/>
      <c r="DG32" s="658"/>
      <c r="DH32" s="658"/>
      <c r="DI32" s="658"/>
      <c r="DJ32" s="658"/>
      <c r="DK32" s="659"/>
      <c r="DL32" s="663">
        <v>110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5121</v>
      </c>
      <c r="S33" s="658"/>
      <c r="T33" s="658"/>
      <c r="U33" s="658"/>
      <c r="V33" s="658"/>
      <c r="W33" s="658"/>
      <c r="X33" s="658"/>
      <c r="Y33" s="659"/>
      <c r="Z33" s="695">
        <v>0.1</v>
      </c>
      <c r="AA33" s="695"/>
      <c r="AB33" s="695"/>
      <c r="AC33" s="695"/>
      <c r="AD33" s="696">
        <v>818</v>
      </c>
      <c r="AE33" s="696"/>
      <c r="AF33" s="696"/>
      <c r="AG33" s="696"/>
      <c r="AH33" s="696"/>
      <c r="AI33" s="696"/>
      <c r="AJ33" s="696"/>
      <c r="AK33" s="696"/>
      <c r="AL33" s="660">
        <v>0</v>
      </c>
      <c r="AM33" s="661"/>
      <c r="AN33" s="661"/>
      <c r="AO33" s="697"/>
      <c r="AP33" s="700"/>
      <c r="AQ33" s="701"/>
      <c r="AR33" s="701"/>
      <c r="AS33" s="701"/>
      <c r="AT33" s="727"/>
      <c r="AU33" s="215"/>
      <c r="AV33" s="215"/>
      <c r="AW33" s="215"/>
      <c r="AX33" s="638" t="s">
        <v>324</v>
      </c>
      <c r="AY33" s="639"/>
      <c r="AZ33" s="639"/>
      <c r="BA33" s="639"/>
      <c r="BB33" s="639"/>
      <c r="BC33" s="639"/>
      <c r="BD33" s="639"/>
      <c r="BE33" s="639"/>
      <c r="BF33" s="640"/>
      <c r="BG33" s="718">
        <v>99.8</v>
      </c>
      <c r="BH33" s="642"/>
      <c r="BI33" s="642"/>
      <c r="BJ33" s="642"/>
      <c r="BK33" s="642"/>
      <c r="BL33" s="642"/>
      <c r="BM33" s="688">
        <v>98.9</v>
      </c>
      <c r="BN33" s="642"/>
      <c r="BO33" s="642"/>
      <c r="BP33" s="642"/>
      <c r="BQ33" s="705"/>
      <c r="BR33" s="718">
        <v>99.7</v>
      </c>
      <c r="BS33" s="642"/>
      <c r="BT33" s="642"/>
      <c r="BU33" s="642"/>
      <c r="BV33" s="642"/>
      <c r="BW33" s="642"/>
      <c r="BX33" s="688">
        <v>99</v>
      </c>
      <c r="BY33" s="642"/>
      <c r="BZ33" s="642"/>
      <c r="CA33" s="642"/>
      <c r="CB33" s="705"/>
      <c r="CD33" s="654" t="s">
        <v>325</v>
      </c>
      <c r="CE33" s="655"/>
      <c r="CF33" s="655"/>
      <c r="CG33" s="655"/>
      <c r="CH33" s="655"/>
      <c r="CI33" s="655"/>
      <c r="CJ33" s="655"/>
      <c r="CK33" s="655"/>
      <c r="CL33" s="655"/>
      <c r="CM33" s="655"/>
      <c r="CN33" s="655"/>
      <c r="CO33" s="655"/>
      <c r="CP33" s="655"/>
      <c r="CQ33" s="656"/>
      <c r="CR33" s="657">
        <v>2130028</v>
      </c>
      <c r="CS33" s="670"/>
      <c r="CT33" s="670"/>
      <c r="CU33" s="670"/>
      <c r="CV33" s="670"/>
      <c r="CW33" s="670"/>
      <c r="CX33" s="670"/>
      <c r="CY33" s="671"/>
      <c r="CZ33" s="660">
        <v>55.5</v>
      </c>
      <c r="DA33" s="672"/>
      <c r="DB33" s="672"/>
      <c r="DC33" s="673"/>
      <c r="DD33" s="663">
        <v>1564677</v>
      </c>
      <c r="DE33" s="670"/>
      <c r="DF33" s="670"/>
      <c r="DG33" s="670"/>
      <c r="DH33" s="670"/>
      <c r="DI33" s="670"/>
      <c r="DJ33" s="670"/>
      <c r="DK33" s="671"/>
      <c r="DL33" s="663">
        <v>759652</v>
      </c>
      <c r="DM33" s="670"/>
      <c r="DN33" s="670"/>
      <c r="DO33" s="670"/>
      <c r="DP33" s="670"/>
      <c r="DQ33" s="670"/>
      <c r="DR33" s="670"/>
      <c r="DS33" s="670"/>
      <c r="DT33" s="670"/>
      <c r="DU33" s="670"/>
      <c r="DV33" s="671"/>
      <c r="DW33" s="660">
        <v>40.5</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367960</v>
      </c>
      <c r="S34" s="658"/>
      <c r="T34" s="658"/>
      <c r="U34" s="658"/>
      <c r="V34" s="658"/>
      <c r="W34" s="658"/>
      <c r="X34" s="658"/>
      <c r="Y34" s="659"/>
      <c r="Z34" s="695">
        <v>9.5</v>
      </c>
      <c r="AA34" s="695"/>
      <c r="AB34" s="695"/>
      <c r="AC34" s="695"/>
      <c r="AD34" s="696" t="s">
        <v>179</v>
      </c>
      <c r="AE34" s="696"/>
      <c r="AF34" s="696"/>
      <c r="AG34" s="696"/>
      <c r="AH34" s="696"/>
      <c r="AI34" s="696"/>
      <c r="AJ34" s="696"/>
      <c r="AK34" s="696"/>
      <c r="AL34" s="660" t="s">
        <v>179</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327</v>
      </c>
      <c r="CE34" s="655"/>
      <c r="CF34" s="655"/>
      <c r="CG34" s="655"/>
      <c r="CH34" s="655"/>
      <c r="CI34" s="655"/>
      <c r="CJ34" s="655"/>
      <c r="CK34" s="655"/>
      <c r="CL34" s="655"/>
      <c r="CM34" s="655"/>
      <c r="CN34" s="655"/>
      <c r="CO34" s="655"/>
      <c r="CP34" s="655"/>
      <c r="CQ34" s="656"/>
      <c r="CR34" s="657">
        <v>650968</v>
      </c>
      <c r="CS34" s="658"/>
      <c r="CT34" s="658"/>
      <c r="CU34" s="658"/>
      <c r="CV34" s="658"/>
      <c r="CW34" s="658"/>
      <c r="CX34" s="658"/>
      <c r="CY34" s="659"/>
      <c r="CZ34" s="660">
        <v>17</v>
      </c>
      <c r="DA34" s="672"/>
      <c r="DB34" s="672"/>
      <c r="DC34" s="673"/>
      <c r="DD34" s="663">
        <v>455297</v>
      </c>
      <c r="DE34" s="658"/>
      <c r="DF34" s="658"/>
      <c r="DG34" s="658"/>
      <c r="DH34" s="658"/>
      <c r="DI34" s="658"/>
      <c r="DJ34" s="658"/>
      <c r="DK34" s="659"/>
      <c r="DL34" s="663">
        <v>282590</v>
      </c>
      <c r="DM34" s="658"/>
      <c r="DN34" s="658"/>
      <c r="DO34" s="658"/>
      <c r="DP34" s="658"/>
      <c r="DQ34" s="658"/>
      <c r="DR34" s="658"/>
      <c r="DS34" s="658"/>
      <c r="DT34" s="658"/>
      <c r="DU34" s="658"/>
      <c r="DV34" s="659"/>
      <c r="DW34" s="660">
        <v>15.1</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119193</v>
      </c>
      <c r="S35" s="658"/>
      <c r="T35" s="658"/>
      <c r="U35" s="658"/>
      <c r="V35" s="658"/>
      <c r="W35" s="658"/>
      <c r="X35" s="658"/>
      <c r="Y35" s="659"/>
      <c r="Z35" s="695">
        <v>3.1</v>
      </c>
      <c r="AA35" s="695"/>
      <c r="AB35" s="695"/>
      <c r="AC35" s="695"/>
      <c r="AD35" s="696" t="s">
        <v>250</v>
      </c>
      <c r="AE35" s="696"/>
      <c r="AF35" s="696"/>
      <c r="AG35" s="696"/>
      <c r="AH35" s="696"/>
      <c r="AI35" s="696"/>
      <c r="AJ35" s="696"/>
      <c r="AK35" s="696"/>
      <c r="AL35" s="660" t="s">
        <v>179</v>
      </c>
      <c r="AM35" s="661"/>
      <c r="AN35" s="661"/>
      <c r="AO35" s="697"/>
      <c r="AP35" s="218"/>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102333</v>
      </c>
      <c r="CS35" s="670"/>
      <c r="CT35" s="670"/>
      <c r="CU35" s="670"/>
      <c r="CV35" s="670"/>
      <c r="CW35" s="670"/>
      <c r="CX35" s="670"/>
      <c r="CY35" s="671"/>
      <c r="CZ35" s="660">
        <v>2.7</v>
      </c>
      <c r="DA35" s="672"/>
      <c r="DB35" s="672"/>
      <c r="DC35" s="673"/>
      <c r="DD35" s="663">
        <v>80641</v>
      </c>
      <c r="DE35" s="670"/>
      <c r="DF35" s="670"/>
      <c r="DG35" s="670"/>
      <c r="DH35" s="670"/>
      <c r="DI35" s="670"/>
      <c r="DJ35" s="670"/>
      <c r="DK35" s="671"/>
      <c r="DL35" s="663">
        <v>61892</v>
      </c>
      <c r="DM35" s="670"/>
      <c r="DN35" s="670"/>
      <c r="DO35" s="670"/>
      <c r="DP35" s="670"/>
      <c r="DQ35" s="670"/>
      <c r="DR35" s="670"/>
      <c r="DS35" s="670"/>
      <c r="DT35" s="670"/>
      <c r="DU35" s="670"/>
      <c r="DV35" s="671"/>
      <c r="DW35" s="660">
        <v>3.3</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61948</v>
      </c>
      <c r="S36" s="658"/>
      <c r="T36" s="658"/>
      <c r="U36" s="658"/>
      <c r="V36" s="658"/>
      <c r="W36" s="658"/>
      <c r="X36" s="658"/>
      <c r="Y36" s="659"/>
      <c r="Z36" s="695">
        <v>1.6</v>
      </c>
      <c r="AA36" s="695"/>
      <c r="AB36" s="695"/>
      <c r="AC36" s="695"/>
      <c r="AD36" s="696" t="s">
        <v>179</v>
      </c>
      <c r="AE36" s="696"/>
      <c r="AF36" s="696"/>
      <c r="AG36" s="696"/>
      <c r="AH36" s="696"/>
      <c r="AI36" s="696"/>
      <c r="AJ36" s="696"/>
      <c r="AK36" s="696"/>
      <c r="AL36" s="660" t="s">
        <v>179</v>
      </c>
      <c r="AM36" s="661"/>
      <c r="AN36" s="661"/>
      <c r="AO36" s="697"/>
      <c r="AP36" s="218"/>
      <c r="AQ36" s="706" t="s">
        <v>333</v>
      </c>
      <c r="AR36" s="707"/>
      <c r="AS36" s="707"/>
      <c r="AT36" s="707"/>
      <c r="AU36" s="707"/>
      <c r="AV36" s="707"/>
      <c r="AW36" s="707"/>
      <c r="AX36" s="707"/>
      <c r="AY36" s="708"/>
      <c r="AZ36" s="712">
        <v>374359</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2660</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715308</v>
      </c>
      <c r="CS36" s="658"/>
      <c r="CT36" s="658"/>
      <c r="CU36" s="658"/>
      <c r="CV36" s="658"/>
      <c r="CW36" s="658"/>
      <c r="CX36" s="658"/>
      <c r="CY36" s="659"/>
      <c r="CZ36" s="660">
        <v>18.7</v>
      </c>
      <c r="DA36" s="672"/>
      <c r="DB36" s="672"/>
      <c r="DC36" s="673"/>
      <c r="DD36" s="663">
        <v>444065</v>
      </c>
      <c r="DE36" s="658"/>
      <c r="DF36" s="658"/>
      <c r="DG36" s="658"/>
      <c r="DH36" s="658"/>
      <c r="DI36" s="658"/>
      <c r="DJ36" s="658"/>
      <c r="DK36" s="659"/>
      <c r="DL36" s="663">
        <v>264065</v>
      </c>
      <c r="DM36" s="658"/>
      <c r="DN36" s="658"/>
      <c r="DO36" s="658"/>
      <c r="DP36" s="658"/>
      <c r="DQ36" s="658"/>
      <c r="DR36" s="658"/>
      <c r="DS36" s="658"/>
      <c r="DT36" s="658"/>
      <c r="DU36" s="658"/>
      <c r="DV36" s="659"/>
      <c r="DW36" s="660">
        <v>14.1</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95961</v>
      </c>
      <c r="S37" s="658"/>
      <c r="T37" s="658"/>
      <c r="U37" s="658"/>
      <c r="V37" s="658"/>
      <c r="W37" s="658"/>
      <c r="X37" s="658"/>
      <c r="Y37" s="659"/>
      <c r="Z37" s="695">
        <v>2.5</v>
      </c>
      <c r="AA37" s="695"/>
      <c r="AB37" s="695"/>
      <c r="AC37" s="695"/>
      <c r="AD37" s="696">
        <v>1</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159569</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2079</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182597</v>
      </c>
      <c r="CS37" s="670"/>
      <c r="CT37" s="670"/>
      <c r="CU37" s="670"/>
      <c r="CV37" s="670"/>
      <c r="CW37" s="670"/>
      <c r="CX37" s="670"/>
      <c r="CY37" s="671"/>
      <c r="CZ37" s="660">
        <v>4.8</v>
      </c>
      <c r="DA37" s="672"/>
      <c r="DB37" s="672"/>
      <c r="DC37" s="673"/>
      <c r="DD37" s="663">
        <v>137839</v>
      </c>
      <c r="DE37" s="670"/>
      <c r="DF37" s="670"/>
      <c r="DG37" s="670"/>
      <c r="DH37" s="670"/>
      <c r="DI37" s="670"/>
      <c r="DJ37" s="670"/>
      <c r="DK37" s="671"/>
      <c r="DL37" s="663">
        <v>129982</v>
      </c>
      <c r="DM37" s="670"/>
      <c r="DN37" s="670"/>
      <c r="DO37" s="670"/>
      <c r="DP37" s="670"/>
      <c r="DQ37" s="670"/>
      <c r="DR37" s="670"/>
      <c r="DS37" s="670"/>
      <c r="DT37" s="670"/>
      <c r="DU37" s="670"/>
      <c r="DV37" s="671"/>
      <c r="DW37" s="660">
        <v>6.9</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352093</v>
      </c>
      <c r="S38" s="658"/>
      <c r="T38" s="658"/>
      <c r="U38" s="658"/>
      <c r="V38" s="658"/>
      <c r="W38" s="658"/>
      <c r="X38" s="658"/>
      <c r="Y38" s="659"/>
      <c r="Z38" s="695">
        <v>9.1</v>
      </c>
      <c r="AA38" s="695"/>
      <c r="AB38" s="695"/>
      <c r="AC38" s="695"/>
      <c r="AD38" s="696" t="s">
        <v>179</v>
      </c>
      <c r="AE38" s="696"/>
      <c r="AF38" s="696"/>
      <c r="AG38" s="696"/>
      <c r="AH38" s="696"/>
      <c r="AI38" s="696"/>
      <c r="AJ38" s="696"/>
      <c r="AK38" s="696"/>
      <c r="AL38" s="660" t="s">
        <v>179</v>
      </c>
      <c r="AM38" s="661"/>
      <c r="AN38" s="661"/>
      <c r="AO38" s="697"/>
      <c r="AQ38" s="690" t="s">
        <v>341</v>
      </c>
      <c r="AR38" s="691"/>
      <c r="AS38" s="691"/>
      <c r="AT38" s="691"/>
      <c r="AU38" s="691"/>
      <c r="AV38" s="691"/>
      <c r="AW38" s="691"/>
      <c r="AX38" s="691"/>
      <c r="AY38" s="692"/>
      <c r="AZ38" s="657">
        <v>74019</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266</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357945</v>
      </c>
      <c r="CS38" s="658"/>
      <c r="CT38" s="658"/>
      <c r="CU38" s="658"/>
      <c r="CV38" s="658"/>
      <c r="CW38" s="658"/>
      <c r="CX38" s="658"/>
      <c r="CY38" s="659"/>
      <c r="CZ38" s="660">
        <v>9.3000000000000007</v>
      </c>
      <c r="DA38" s="672"/>
      <c r="DB38" s="672"/>
      <c r="DC38" s="673"/>
      <c r="DD38" s="663">
        <v>323242</v>
      </c>
      <c r="DE38" s="658"/>
      <c r="DF38" s="658"/>
      <c r="DG38" s="658"/>
      <c r="DH38" s="658"/>
      <c r="DI38" s="658"/>
      <c r="DJ38" s="658"/>
      <c r="DK38" s="659"/>
      <c r="DL38" s="663">
        <v>151105</v>
      </c>
      <c r="DM38" s="658"/>
      <c r="DN38" s="658"/>
      <c r="DO38" s="658"/>
      <c r="DP38" s="658"/>
      <c r="DQ38" s="658"/>
      <c r="DR38" s="658"/>
      <c r="DS38" s="658"/>
      <c r="DT38" s="658"/>
      <c r="DU38" s="658"/>
      <c r="DV38" s="659"/>
      <c r="DW38" s="660">
        <v>8.1</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179</v>
      </c>
      <c r="S39" s="658"/>
      <c r="T39" s="658"/>
      <c r="U39" s="658"/>
      <c r="V39" s="658"/>
      <c r="W39" s="658"/>
      <c r="X39" s="658"/>
      <c r="Y39" s="659"/>
      <c r="Z39" s="695" t="s">
        <v>179</v>
      </c>
      <c r="AA39" s="695"/>
      <c r="AB39" s="695"/>
      <c r="AC39" s="695"/>
      <c r="AD39" s="696" t="s">
        <v>179</v>
      </c>
      <c r="AE39" s="696"/>
      <c r="AF39" s="696"/>
      <c r="AG39" s="696"/>
      <c r="AH39" s="696"/>
      <c r="AI39" s="696"/>
      <c r="AJ39" s="696"/>
      <c r="AK39" s="696"/>
      <c r="AL39" s="660" t="s">
        <v>179</v>
      </c>
      <c r="AM39" s="661"/>
      <c r="AN39" s="661"/>
      <c r="AO39" s="697"/>
      <c r="AQ39" s="690" t="s">
        <v>345</v>
      </c>
      <c r="AR39" s="691"/>
      <c r="AS39" s="691"/>
      <c r="AT39" s="691"/>
      <c r="AU39" s="691"/>
      <c r="AV39" s="691"/>
      <c r="AW39" s="691"/>
      <c r="AX39" s="691"/>
      <c r="AY39" s="692"/>
      <c r="AZ39" s="657">
        <v>16079</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485</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266394</v>
      </c>
      <c r="CS39" s="670"/>
      <c r="CT39" s="670"/>
      <c r="CU39" s="670"/>
      <c r="CV39" s="670"/>
      <c r="CW39" s="670"/>
      <c r="CX39" s="670"/>
      <c r="CY39" s="671"/>
      <c r="CZ39" s="660">
        <v>6.9</v>
      </c>
      <c r="DA39" s="672"/>
      <c r="DB39" s="672"/>
      <c r="DC39" s="673"/>
      <c r="DD39" s="663">
        <v>251840</v>
      </c>
      <c r="DE39" s="670"/>
      <c r="DF39" s="670"/>
      <c r="DG39" s="670"/>
      <c r="DH39" s="670"/>
      <c r="DI39" s="670"/>
      <c r="DJ39" s="670"/>
      <c r="DK39" s="671"/>
      <c r="DL39" s="663" t="s">
        <v>179</v>
      </c>
      <c r="DM39" s="670"/>
      <c r="DN39" s="670"/>
      <c r="DO39" s="670"/>
      <c r="DP39" s="670"/>
      <c r="DQ39" s="670"/>
      <c r="DR39" s="670"/>
      <c r="DS39" s="670"/>
      <c r="DT39" s="670"/>
      <c r="DU39" s="670"/>
      <c r="DV39" s="671"/>
      <c r="DW39" s="660" t="s">
        <v>179</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14693</v>
      </c>
      <c r="S40" s="658"/>
      <c r="T40" s="658"/>
      <c r="U40" s="658"/>
      <c r="V40" s="658"/>
      <c r="W40" s="658"/>
      <c r="X40" s="658"/>
      <c r="Y40" s="659"/>
      <c r="Z40" s="695">
        <v>0.4</v>
      </c>
      <c r="AA40" s="695"/>
      <c r="AB40" s="695"/>
      <c r="AC40" s="695"/>
      <c r="AD40" s="696" t="s">
        <v>179</v>
      </c>
      <c r="AE40" s="696"/>
      <c r="AF40" s="696"/>
      <c r="AG40" s="696"/>
      <c r="AH40" s="696"/>
      <c r="AI40" s="696"/>
      <c r="AJ40" s="696"/>
      <c r="AK40" s="696"/>
      <c r="AL40" s="660" t="s">
        <v>179</v>
      </c>
      <c r="AM40" s="661"/>
      <c r="AN40" s="661"/>
      <c r="AO40" s="697"/>
      <c r="AQ40" s="690" t="s">
        <v>349</v>
      </c>
      <c r="AR40" s="691"/>
      <c r="AS40" s="691"/>
      <c r="AT40" s="691"/>
      <c r="AU40" s="691"/>
      <c r="AV40" s="691"/>
      <c r="AW40" s="691"/>
      <c r="AX40" s="691"/>
      <c r="AY40" s="692"/>
      <c r="AZ40" s="657">
        <v>335</v>
      </c>
      <c r="BA40" s="658"/>
      <c r="BB40" s="658"/>
      <c r="BC40" s="658"/>
      <c r="BD40" s="670"/>
      <c r="BE40" s="670"/>
      <c r="BF40" s="693"/>
      <c r="BG40" s="698" t="s">
        <v>350</v>
      </c>
      <c r="BH40" s="699"/>
      <c r="BI40" s="699"/>
      <c r="BJ40" s="699"/>
      <c r="BK40" s="699"/>
      <c r="BL40" s="219"/>
      <c r="BM40" s="655" t="s">
        <v>351</v>
      </c>
      <c r="BN40" s="655"/>
      <c r="BO40" s="655"/>
      <c r="BP40" s="655"/>
      <c r="BQ40" s="655"/>
      <c r="BR40" s="655"/>
      <c r="BS40" s="655"/>
      <c r="BT40" s="655"/>
      <c r="BU40" s="656"/>
      <c r="BV40" s="657">
        <v>141</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37080</v>
      </c>
      <c r="CS40" s="658"/>
      <c r="CT40" s="658"/>
      <c r="CU40" s="658"/>
      <c r="CV40" s="658"/>
      <c r="CW40" s="658"/>
      <c r="CX40" s="658"/>
      <c r="CY40" s="659"/>
      <c r="CZ40" s="660">
        <v>1</v>
      </c>
      <c r="DA40" s="672"/>
      <c r="DB40" s="672"/>
      <c r="DC40" s="673"/>
      <c r="DD40" s="663">
        <v>9592</v>
      </c>
      <c r="DE40" s="658"/>
      <c r="DF40" s="658"/>
      <c r="DG40" s="658"/>
      <c r="DH40" s="658"/>
      <c r="DI40" s="658"/>
      <c r="DJ40" s="658"/>
      <c r="DK40" s="659"/>
      <c r="DL40" s="663" t="s">
        <v>179</v>
      </c>
      <c r="DM40" s="658"/>
      <c r="DN40" s="658"/>
      <c r="DO40" s="658"/>
      <c r="DP40" s="658"/>
      <c r="DQ40" s="658"/>
      <c r="DR40" s="658"/>
      <c r="DS40" s="658"/>
      <c r="DT40" s="658"/>
      <c r="DU40" s="658"/>
      <c r="DV40" s="659"/>
      <c r="DW40" s="660" t="s">
        <v>250</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3886654</v>
      </c>
      <c r="S41" s="682"/>
      <c r="T41" s="682"/>
      <c r="U41" s="682"/>
      <c r="V41" s="682"/>
      <c r="W41" s="682"/>
      <c r="X41" s="682"/>
      <c r="Y41" s="685"/>
      <c r="Z41" s="686">
        <v>100</v>
      </c>
      <c r="AA41" s="686"/>
      <c r="AB41" s="686"/>
      <c r="AC41" s="686"/>
      <c r="AD41" s="687">
        <v>1860005</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31963</v>
      </c>
      <c r="BA41" s="658"/>
      <c r="BB41" s="658"/>
      <c r="BC41" s="658"/>
      <c r="BD41" s="670"/>
      <c r="BE41" s="670"/>
      <c r="BF41" s="693"/>
      <c r="BG41" s="698"/>
      <c r="BH41" s="699"/>
      <c r="BI41" s="699"/>
      <c r="BJ41" s="699"/>
      <c r="BK41" s="699"/>
      <c r="BL41" s="219"/>
      <c r="BM41" s="655" t="s">
        <v>355</v>
      </c>
      <c r="BN41" s="655"/>
      <c r="BO41" s="655"/>
      <c r="BP41" s="655"/>
      <c r="BQ41" s="655"/>
      <c r="BR41" s="655"/>
      <c r="BS41" s="655"/>
      <c r="BT41" s="655"/>
      <c r="BU41" s="656"/>
      <c r="BV41" s="657" t="s">
        <v>179</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357</v>
      </c>
      <c r="CS41" s="670"/>
      <c r="CT41" s="670"/>
      <c r="CU41" s="670"/>
      <c r="CV41" s="670"/>
      <c r="CW41" s="670"/>
      <c r="CX41" s="670"/>
      <c r="CY41" s="671"/>
      <c r="CZ41" s="660" t="s">
        <v>179</v>
      </c>
      <c r="DA41" s="672"/>
      <c r="DB41" s="672"/>
      <c r="DC41" s="673"/>
      <c r="DD41" s="663" t="s">
        <v>357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92394</v>
      </c>
      <c r="BA42" s="682"/>
      <c r="BB42" s="682"/>
      <c r="BC42" s="682"/>
      <c r="BD42" s="642"/>
      <c r="BE42" s="642"/>
      <c r="BF42" s="705"/>
      <c r="BG42" s="700"/>
      <c r="BH42" s="701"/>
      <c r="BI42" s="701"/>
      <c r="BJ42" s="701"/>
      <c r="BK42" s="701"/>
      <c r="BL42" s="220"/>
      <c r="BM42" s="639" t="s">
        <v>359</v>
      </c>
      <c r="BN42" s="639"/>
      <c r="BO42" s="639"/>
      <c r="BP42" s="639"/>
      <c r="BQ42" s="639"/>
      <c r="BR42" s="639"/>
      <c r="BS42" s="639"/>
      <c r="BT42" s="639"/>
      <c r="BU42" s="640"/>
      <c r="BV42" s="641">
        <v>351</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569589</v>
      </c>
      <c r="CS42" s="670"/>
      <c r="CT42" s="670"/>
      <c r="CU42" s="670"/>
      <c r="CV42" s="670"/>
      <c r="CW42" s="670"/>
      <c r="CX42" s="670"/>
      <c r="CY42" s="671"/>
      <c r="CZ42" s="660">
        <v>14.9</v>
      </c>
      <c r="DA42" s="672"/>
      <c r="DB42" s="672"/>
      <c r="DC42" s="673"/>
      <c r="DD42" s="663">
        <v>81929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0" t="s">
        <v>361</v>
      </c>
      <c r="CD43" s="654" t="s">
        <v>362</v>
      </c>
      <c r="CE43" s="655"/>
      <c r="CF43" s="655"/>
      <c r="CG43" s="655"/>
      <c r="CH43" s="655"/>
      <c r="CI43" s="655"/>
      <c r="CJ43" s="655"/>
      <c r="CK43" s="655"/>
      <c r="CL43" s="655"/>
      <c r="CM43" s="655"/>
      <c r="CN43" s="655"/>
      <c r="CO43" s="655"/>
      <c r="CP43" s="655"/>
      <c r="CQ43" s="656"/>
      <c r="CR43" s="657">
        <v>10799</v>
      </c>
      <c r="CS43" s="670"/>
      <c r="CT43" s="670"/>
      <c r="CU43" s="670"/>
      <c r="CV43" s="670"/>
      <c r="CW43" s="670"/>
      <c r="CX43" s="670"/>
      <c r="CY43" s="671"/>
      <c r="CZ43" s="660">
        <v>0.3</v>
      </c>
      <c r="DA43" s="672"/>
      <c r="DB43" s="672"/>
      <c r="DC43" s="673"/>
      <c r="DD43" s="663">
        <v>10799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569589</v>
      </c>
      <c r="CS44" s="658"/>
      <c r="CT44" s="658"/>
      <c r="CU44" s="658"/>
      <c r="CV44" s="658"/>
      <c r="CW44" s="658"/>
      <c r="CX44" s="658"/>
      <c r="CY44" s="659"/>
      <c r="CZ44" s="660">
        <v>14.9</v>
      </c>
      <c r="DA44" s="661"/>
      <c r="DB44" s="661"/>
      <c r="DC44" s="662"/>
      <c r="DD44" s="663">
        <v>81929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331087</v>
      </c>
      <c r="CS45" s="670"/>
      <c r="CT45" s="670"/>
      <c r="CU45" s="670"/>
      <c r="CV45" s="670"/>
      <c r="CW45" s="670"/>
      <c r="CX45" s="670"/>
      <c r="CY45" s="671"/>
      <c r="CZ45" s="660">
        <v>8.6</v>
      </c>
      <c r="DA45" s="672"/>
      <c r="DB45" s="672"/>
      <c r="DC45" s="673"/>
      <c r="DD45" s="663">
        <v>13143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1"/>
      <c r="CD46" s="678"/>
      <c r="CE46" s="679"/>
      <c r="CF46" s="654" t="s">
        <v>367</v>
      </c>
      <c r="CG46" s="655"/>
      <c r="CH46" s="655"/>
      <c r="CI46" s="655"/>
      <c r="CJ46" s="655"/>
      <c r="CK46" s="655"/>
      <c r="CL46" s="655"/>
      <c r="CM46" s="655"/>
      <c r="CN46" s="655"/>
      <c r="CO46" s="655"/>
      <c r="CP46" s="655"/>
      <c r="CQ46" s="656"/>
      <c r="CR46" s="657">
        <v>238502</v>
      </c>
      <c r="CS46" s="658"/>
      <c r="CT46" s="658"/>
      <c r="CU46" s="658"/>
      <c r="CV46" s="658"/>
      <c r="CW46" s="658"/>
      <c r="CX46" s="658"/>
      <c r="CY46" s="659"/>
      <c r="CZ46" s="660">
        <v>6.2</v>
      </c>
      <c r="DA46" s="661"/>
      <c r="DB46" s="661"/>
      <c r="DC46" s="662"/>
      <c r="DD46" s="663">
        <v>68786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1"/>
      <c r="CD47" s="678"/>
      <c r="CE47" s="679"/>
      <c r="CF47" s="654" t="s">
        <v>368</v>
      </c>
      <c r="CG47" s="655"/>
      <c r="CH47" s="655"/>
      <c r="CI47" s="655"/>
      <c r="CJ47" s="655"/>
      <c r="CK47" s="655"/>
      <c r="CL47" s="655"/>
      <c r="CM47" s="655"/>
      <c r="CN47" s="655"/>
      <c r="CO47" s="655"/>
      <c r="CP47" s="655"/>
      <c r="CQ47" s="656"/>
      <c r="CR47" s="657" t="s">
        <v>179</v>
      </c>
      <c r="CS47" s="670"/>
      <c r="CT47" s="670"/>
      <c r="CU47" s="670"/>
      <c r="CV47" s="670"/>
      <c r="CW47" s="670"/>
      <c r="CX47" s="670"/>
      <c r="CY47" s="671"/>
      <c r="CZ47" s="660" t="s">
        <v>357</v>
      </c>
      <c r="DA47" s="672"/>
      <c r="DB47" s="672"/>
      <c r="DC47" s="673"/>
      <c r="DD47" s="663" t="s">
        <v>357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1"/>
      <c r="CD48" s="680"/>
      <c r="CE48" s="681"/>
      <c r="CF48" s="654" t="s">
        <v>369</v>
      </c>
      <c r="CG48" s="655"/>
      <c r="CH48" s="655"/>
      <c r="CI48" s="655"/>
      <c r="CJ48" s="655"/>
      <c r="CK48" s="655"/>
      <c r="CL48" s="655"/>
      <c r="CM48" s="655"/>
      <c r="CN48" s="655"/>
      <c r="CO48" s="655"/>
      <c r="CP48" s="655"/>
      <c r="CQ48" s="656"/>
      <c r="CR48" s="657" t="s">
        <v>179</v>
      </c>
      <c r="CS48" s="658"/>
      <c r="CT48" s="658"/>
      <c r="CU48" s="658"/>
      <c r="CV48" s="658"/>
      <c r="CW48" s="658"/>
      <c r="CX48" s="658"/>
      <c r="CY48" s="659"/>
      <c r="CZ48" s="660" t="s">
        <v>357</v>
      </c>
      <c r="DA48" s="661"/>
      <c r="DB48" s="661"/>
      <c r="DC48" s="662"/>
      <c r="DD48" s="663" t="s">
        <v>357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1"/>
      <c r="CD49" s="638" t="s">
        <v>370</v>
      </c>
      <c r="CE49" s="639"/>
      <c r="CF49" s="639"/>
      <c r="CG49" s="639"/>
      <c r="CH49" s="639"/>
      <c r="CI49" s="639"/>
      <c r="CJ49" s="639"/>
      <c r="CK49" s="639"/>
      <c r="CL49" s="639"/>
      <c r="CM49" s="639"/>
      <c r="CN49" s="639"/>
      <c r="CO49" s="639"/>
      <c r="CP49" s="639"/>
      <c r="CQ49" s="640"/>
      <c r="CR49" s="641">
        <v>3835026</v>
      </c>
      <c r="CS49" s="642"/>
      <c r="CT49" s="642"/>
      <c r="CU49" s="642"/>
      <c r="CV49" s="642"/>
      <c r="CW49" s="642"/>
      <c r="CX49" s="642"/>
      <c r="CY49" s="643"/>
      <c r="CZ49" s="644">
        <v>100</v>
      </c>
      <c r="DA49" s="645"/>
      <c r="DB49" s="645"/>
      <c r="DC49" s="646"/>
      <c r="DD49" s="647">
        <v>2556839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o93PpLbgQ7pT+zUerNx454FI6zI57f+mM5a+QBIGo0umKYmXmciv7RbUS7GSxES160VEzE7ICfMHDA77p/4zQ==" saltValue="1NUyeP4ShgHTJbEn/0KL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7" t="s">
        <v>372</v>
      </c>
      <c r="DK2" s="1128"/>
      <c r="DL2" s="1128"/>
      <c r="DM2" s="1128"/>
      <c r="DN2" s="1128"/>
      <c r="DO2" s="1129"/>
      <c r="DP2" s="224"/>
      <c r="DQ2" s="1127" t="s">
        <v>373</v>
      </c>
      <c r="DR2" s="1128"/>
      <c r="DS2" s="1128"/>
      <c r="DT2" s="1128"/>
      <c r="DU2" s="1128"/>
      <c r="DV2" s="1128"/>
      <c r="DW2" s="1128"/>
      <c r="DX2" s="1128"/>
      <c r="DY2" s="1128"/>
      <c r="DZ2" s="112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8"/>
      <c r="BA4" s="228"/>
      <c r="BB4" s="228"/>
      <c r="BC4" s="228"/>
      <c r="BD4" s="228"/>
      <c r="BE4" s="229"/>
      <c r="BF4" s="229"/>
      <c r="BG4" s="229"/>
      <c r="BH4" s="229"/>
      <c r="BI4" s="229"/>
      <c r="BJ4" s="229"/>
      <c r="BK4" s="229"/>
      <c r="BL4" s="229"/>
      <c r="BM4" s="229"/>
      <c r="BN4" s="229"/>
      <c r="BO4" s="229"/>
      <c r="BP4" s="229"/>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28"/>
      <c r="BA5" s="228"/>
      <c r="BB5" s="228"/>
      <c r="BC5" s="228"/>
      <c r="BD5" s="228"/>
      <c r="BE5" s="229"/>
      <c r="BF5" s="229"/>
      <c r="BG5" s="229"/>
      <c r="BH5" s="229"/>
      <c r="BI5" s="229"/>
      <c r="BJ5" s="229"/>
      <c r="BK5" s="229"/>
      <c r="BL5" s="229"/>
      <c r="BM5" s="229"/>
      <c r="BN5" s="229"/>
      <c r="BO5" s="229"/>
      <c r="BP5" s="229"/>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0"/>
    </row>
    <row r="6" spans="1:131" s="231"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0"/>
    </row>
    <row r="7" spans="1:131" s="231" customFormat="1" ht="26.25" customHeight="1" thickTop="1" x14ac:dyDescent="0.15">
      <c r="A7" s="232">
        <v>1</v>
      </c>
      <c r="B7" s="1083" t="s">
        <v>393</v>
      </c>
      <c r="C7" s="1084"/>
      <c r="D7" s="1084"/>
      <c r="E7" s="1084"/>
      <c r="F7" s="1084"/>
      <c r="G7" s="1084"/>
      <c r="H7" s="1084"/>
      <c r="I7" s="1084"/>
      <c r="J7" s="1084"/>
      <c r="K7" s="1084"/>
      <c r="L7" s="1084"/>
      <c r="M7" s="1084"/>
      <c r="N7" s="1084"/>
      <c r="O7" s="1084"/>
      <c r="P7" s="1085"/>
      <c r="Q7" s="1138">
        <v>3827</v>
      </c>
      <c r="R7" s="1139"/>
      <c r="S7" s="1139"/>
      <c r="T7" s="1139"/>
      <c r="U7" s="1139"/>
      <c r="V7" s="1139">
        <v>3776</v>
      </c>
      <c r="W7" s="1139"/>
      <c r="X7" s="1139"/>
      <c r="Y7" s="1139"/>
      <c r="Z7" s="1139"/>
      <c r="AA7" s="1139">
        <v>51</v>
      </c>
      <c r="AB7" s="1139"/>
      <c r="AC7" s="1139"/>
      <c r="AD7" s="1139"/>
      <c r="AE7" s="1140"/>
      <c r="AF7" s="1141">
        <v>51</v>
      </c>
      <c r="AG7" s="1142"/>
      <c r="AH7" s="1142"/>
      <c r="AI7" s="1142"/>
      <c r="AJ7" s="1143"/>
      <c r="AK7" s="1144">
        <v>119</v>
      </c>
      <c r="AL7" s="1145"/>
      <c r="AM7" s="1145"/>
      <c r="AN7" s="1145"/>
      <c r="AO7" s="1145"/>
      <c r="AP7" s="1145">
        <v>4745</v>
      </c>
      <c r="AQ7" s="1145"/>
      <c r="AR7" s="1145"/>
      <c r="AS7" s="1145"/>
      <c r="AT7" s="1145"/>
      <c r="AU7" s="1146"/>
      <c r="AV7" s="1146"/>
      <c r="AW7" s="1146"/>
      <c r="AX7" s="1146"/>
      <c r="AY7" s="1147"/>
      <c r="AZ7" s="228"/>
      <c r="BA7" s="228"/>
      <c r="BB7" s="228"/>
      <c r="BC7" s="228"/>
      <c r="BD7" s="228"/>
      <c r="BE7" s="229"/>
      <c r="BF7" s="229"/>
      <c r="BG7" s="229"/>
      <c r="BH7" s="229"/>
      <c r="BI7" s="229"/>
      <c r="BJ7" s="229"/>
      <c r="BK7" s="229"/>
      <c r="BL7" s="229"/>
      <c r="BM7" s="229"/>
      <c r="BN7" s="229"/>
      <c r="BO7" s="229"/>
      <c r="BP7" s="229"/>
      <c r="BQ7" s="232">
        <v>1</v>
      </c>
      <c r="BR7" s="233"/>
      <c r="BS7" s="1135" t="s">
        <v>588</v>
      </c>
      <c r="BT7" s="1136"/>
      <c r="BU7" s="1136"/>
      <c r="BV7" s="1136"/>
      <c r="BW7" s="1136"/>
      <c r="BX7" s="1136"/>
      <c r="BY7" s="1136"/>
      <c r="BZ7" s="1136"/>
      <c r="CA7" s="1136"/>
      <c r="CB7" s="1136"/>
      <c r="CC7" s="1136"/>
      <c r="CD7" s="1136"/>
      <c r="CE7" s="1136"/>
      <c r="CF7" s="1136"/>
      <c r="CG7" s="1148"/>
      <c r="CH7" s="1132">
        <v>-10</v>
      </c>
      <c r="CI7" s="1133"/>
      <c r="CJ7" s="1133"/>
      <c r="CK7" s="1133"/>
      <c r="CL7" s="1134"/>
      <c r="CM7" s="1132">
        <v>0</v>
      </c>
      <c r="CN7" s="1133"/>
      <c r="CO7" s="1133"/>
      <c r="CP7" s="1133"/>
      <c r="CQ7" s="1134"/>
      <c r="CR7" s="1132">
        <v>10</v>
      </c>
      <c r="CS7" s="1133"/>
      <c r="CT7" s="1133"/>
      <c r="CU7" s="1133"/>
      <c r="CV7" s="1134"/>
      <c r="CW7" s="1132" t="s">
        <v>580</v>
      </c>
      <c r="CX7" s="1133"/>
      <c r="CY7" s="1133"/>
      <c r="CZ7" s="1133"/>
      <c r="DA7" s="1134"/>
      <c r="DB7" s="1132" t="s">
        <v>580</v>
      </c>
      <c r="DC7" s="1133"/>
      <c r="DD7" s="1133"/>
      <c r="DE7" s="1133"/>
      <c r="DF7" s="1134"/>
      <c r="DG7" s="1132" t="s">
        <v>580</v>
      </c>
      <c r="DH7" s="1133"/>
      <c r="DI7" s="1133"/>
      <c r="DJ7" s="1133"/>
      <c r="DK7" s="1134"/>
      <c r="DL7" s="1132" t="s">
        <v>580</v>
      </c>
      <c r="DM7" s="1133"/>
      <c r="DN7" s="1133"/>
      <c r="DO7" s="1133"/>
      <c r="DP7" s="1134"/>
      <c r="DQ7" s="1132" t="s">
        <v>580</v>
      </c>
      <c r="DR7" s="1133"/>
      <c r="DS7" s="1133"/>
      <c r="DT7" s="1133"/>
      <c r="DU7" s="1134"/>
      <c r="DV7" s="1135"/>
      <c r="DW7" s="1136"/>
      <c r="DX7" s="1136"/>
      <c r="DY7" s="1136"/>
      <c r="DZ7" s="1137"/>
      <c r="EA7" s="230"/>
    </row>
    <row r="8" spans="1:131" s="231" customFormat="1" ht="26.25" customHeight="1" x14ac:dyDescent="0.15">
      <c r="A8" s="234">
        <v>2</v>
      </c>
      <c r="B8" s="1066" t="s">
        <v>394</v>
      </c>
      <c r="C8" s="1067"/>
      <c r="D8" s="1067"/>
      <c r="E8" s="1067"/>
      <c r="F8" s="1067"/>
      <c r="G8" s="1067"/>
      <c r="H8" s="1067"/>
      <c r="I8" s="1067"/>
      <c r="J8" s="1067"/>
      <c r="K8" s="1067"/>
      <c r="L8" s="1067"/>
      <c r="M8" s="1067"/>
      <c r="N8" s="1067"/>
      <c r="O8" s="1067"/>
      <c r="P8" s="1068"/>
      <c r="Q8" s="1074">
        <v>96</v>
      </c>
      <c r="R8" s="1075"/>
      <c r="S8" s="1075"/>
      <c r="T8" s="1075"/>
      <c r="U8" s="1075"/>
      <c r="V8" s="1075">
        <v>95</v>
      </c>
      <c r="W8" s="1075"/>
      <c r="X8" s="1075"/>
      <c r="Y8" s="1075"/>
      <c r="Z8" s="1075"/>
      <c r="AA8" s="1075">
        <v>1</v>
      </c>
      <c r="AB8" s="1075"/>
      <c r="AC8" s="1075"/>
      <c r="AD8" s="1075"/>
      <c r="AE8" s="1076"/>
      <c r="AF8" s="1071">
        <v>1</v>
      </c>
      <c r="AG8" s="1072"/>
      <c r="AH8" s="1072"/>
      <c r="AI8" s="1072"/>
      <c r="AJ8" s="1073"/>
      <c r="AK8" s="1116" t="s">
        <v>580</v>
      </c>
      <c r="AL8" s="1117"/>
      <c r="AM8" s="1117"/>
      <c r="AN8" s="1117"/>
      <c r="AO8" s="1117"/>
      <c r="AP8" s="1117">
        <v>11</v>
      </c>
      <c r="AQ8" s="1117"/>
      <c r="AR8" s="1117"/>
      <c r="AS8" s="1117"/>
      <c r="AT8" s="1117"/>
      <c r="AU8" s="1118"/>
      <c r="AV8" s="1118"/>
      <c r="AW8" s="1118"/>
      <c r="AX8" s="1118"/>
      <c r="AY8" s="1119"/>
      <c r="AZ8" s="228"/>
      <c r="BA8" s="228"/>
      <c r="BB8" s="228"/>
      <c r="BC8" s="228"/>
      <c r="BD8" s="228"/>
      <c r="BE8" s="229"/>
      <c r="BF8" s="229"/>
      <c r="BG8" s="229"/>
      <c r="BH8" s="229"/>
      <c r="BI8" s="229"/>
      <c r="BJ8" s="229"/>
      <c r="BK8" s="229"/>
      <c r="BL8" s="229"/>
      <c r="BM8" s="229"/>
      <c r="BN8" s="229"/>
      <c r="BO8" s="229"/>
      <c r="BP8" s="229"/>
      <c r="BQ8" s="234">
        <v>2</v>
      </c>
      <c r="BR8" s="235"/>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0"/>
    </row>
    <row r="9" spans="1:131" s="231" customFormat="1" ht="26.25" customHeight="1" x14ac:dyDescent="0.15">
      <c r="A9" s="23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28"/>
      <c r="BA9" s="228"/>
      <c r="BB9" s="228"/>
      <c r="BC9" s="228"/>
      <c r="BD9" s="228"/>
      <c r="BE9" s="229"/>
      <c r="BF9" s="229"/>
      <c r="BG9" s="229"/>
      <c r="BH9" s="229"/>
      <c r="BI9" s="229"/>
      <c r="BJ9" s="229"/>
      <c r="BK9" s="229"/>
      <c r="BL9" s="229"/>
      <c r="BM9" s="229"/>
      <c r="BN9" s="229"/>
      <c r="BO9" s="229"/>
      <c r="BP9" s="229"/>
      <c r="BQ9" s="234">
        <v>3</v>
      </c>
      <c r="BR9" s="235"/>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0"/>
    </row>
    <row r="10" spans="1:131" s="231" customFormat="1" ht="26.25" customHeight="1" x14ac:dyDescent="0.15">
      <c r="A10" s="23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x14ac:dyDescent="0.15">
      <c r="A11" s="23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x14ac:dyDescent="0.15">
      <c r="A12" s="23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x14ac:dyDescent="0.15">
      <c r="A13" s="23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x14ac:dyDescent="0.15">
      <c r="A14" s="23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x14ac:dyDescent="0.15">
      <c r="A15" s="23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x14ac:dyDescent="0.15">
      <c r="A16" s="23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x14ac:dyDescent="0.15">
      <c r="A17" s="23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x14ac:dyDescent="0.15">
      <c r="A18" s="23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x14ac:dyDescent="0.15">
      <c r="A19" s="23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x14ac:dyDescent="0.15">
      <c r="A20" s="23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x14ac:dyDescent="0.2">
      <c r="A21" s="23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x14ac:dyDescent="0.15">
      <c r="A22" s="23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x14ac:dyDescent="0.2">
      <c r="A23" s="236" t="s">
        <v>396</v>
      </c>
      <c r="B23" s="973" t="s">
        <v>397</v>
      </c>
      <c r="C23" s="974"/>
      <c r="D23" s="974"/>
      <c r="E23" s="974"/>
      <c r="F23" s="974"/>
      <c r="G23" s="974"/>
      <c r="H23" s="974"/>
      <c r="I23" s="974"/>
      <c r="J23" s="974"/>
      <c r="K23" s="974"/>
      <c r="L23" s="974"/>
      <c r="M23" s="974"/>
      <c r="N23" s="974"/>
      <c r="O23" s="974"/>
      <c r="P23" s="984"/>
      <c r="Q23" s="1103">
        <v>3887</v>
      </c>
      <c r="R23" s="1097"/>
      <c r="S23" s="1097"/>
      <c r="T23" s="1097"/>
      <c r="U23" s="1097"/>
      <c r="V23" s="1097">
        <v>3835</v>
      </c>
      <c r="W23" s="1097"/>
      <c r="X23" s="1097"/>
      <c r="Y23" s="1097"/>
      <c r="Z23" s="1097"/>
      <c r="AA23" s="1097">
        <v>52</v>
      </c>
      <c r="AB23" s="1097"/>
      <c r="AC23" s="1097"/>
      <c r="AD23" s="1097"/>
      <c r="AE23" s="1104"/>
      <c r="AF23" s="1105">
        <v>51</v>
      </c>
      <c r="AG23" s="1097"/>
      <c r="AH23" s="1097"/>
      <c r="AI23" s="1097"/>
      <c r="AJ23" s="1106"/>
      <c r="AK23" s="1107"/>
      <c r="AL23" s="1108"/>
      <c r="AM23" s="1108"/>
      <c r="AN23" s="1108"/>
      <c r="AO23" s="1108"/>
      <c r="AP23" s="1097">
        <v>4755</v>
      </c>
      <c r="AQ23" s="1097"/>
      <c r="AR23" s="1097"/>
      <c r="AS23" s="1097"/>
      <c r="AT23" s="1097"/>
      <c r="AU23" s="1098"/>
      <c r="AV23" s="1098"/>
      <c r="AW23" s="1098"/>
      <c r="AX23" s="1098"/>
      <c r="AY23" s="1099"/>
      <c r="AZ23" s="1100" t="s">
        <v>398</v>
      </c>
      <c r="BA23" s="1101"/>
      <c r="BB23" s="1101"/>
      <c r="BC23" s="1101"/>
      <c r="BD23" s="1102"/>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383</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x14ac:dyDescent="0.15">
      <c r="A28" s="238">
        <v>1</v>
      </c>
      <c r="B28" s="1083" t="s">
        <v>409</v>
      </c>
      <c r="C28" s="1084"/>
      <c r="D28" s="1084"/>
      <c r="E28" s="1084"/>
      <c r="F28" s="1084"/>
      <c r="G28" s="1084"/>
      <c r="H28" s="1084"/>
      <c r="I28" s="1084"/>
      <c r="J28" s="1084"/>
      <c r="K28" s="1084"/>
      <c r="L28" s="1084"/>
      <c r="M28" s="1084"/>
      <c r="N28" s="1084"/>
      <c r="O28" s="1084"/>
      <c r="P28" s="1085"/>
      <c r="Q28" s="1086">
        <v>280</v>
      </c>
      <c r="R28" s="1087"/>
      <c r="S28" s="1087"/>
      <c r="T28" s="1087"/>
      <c r="U28" s="1087"/>
      <c r="V28" s="1087">
        <v>277</v>
      </c>
      <c r="W28" s="1087"/>
      <c r="X28" s="1087"/>
      <c r="Y28" s="1087"/>
      <c r="Z28" s="1087"/>
      <c r="AA28" s="1087">
        <v>3</v>
      </c>
      <c r="AB28" s="1087"/>
      <c r="AC28" s="1087"/>
      <c r="AD28" s="1087"/>
      <c r="AE28" s="1088"/>
      <c r="AF28" s="1089">
        <v>3</v>
      </c>
      <c r="AG28" s="1087"/>
      <c r="AH28" s="1087"/>
      <c r="AI28" s="1087"/>
      <c r="AJ28" s="1090"/>
      <c r="AK28" s="1078">
        <v>36</v>
      </c>
      <c r="AL28" s="1079"/>
      <c r="AM28" s="1079"/>
      <c r="AN28" s="1079"/>
      <c r="AO28" s="1079"/>
      <c r="AP28" s="1079" t="s">
        <v>580</v>
      </c>
      <c r="AQ28" s="1079"/>
      <c r="AR28" s="1079"/>
      <c r="AS28" s="1079"/>
      <c r="AT28" s="1079"/>
      <c r="AU28" s="1079" t="s">
        <v>580</v>
      </c>
      <c r="AV28" s="1079"/>
      <c r="AW28" s="1079"/>
      <c r="AX28" s="1079"/>
      <c r="AY28" s="1079"/>
      <c r="AZ28" s="1080" t="s">
        <v>580</v>
      </c>
      <c r="BA28" s="1080"/>
      <c r="BB28" s="1080"/>
      <c r="BC28" s="1080"/>
      <c r="BD28" s="1080"/>
      <c r="BE28" s="1081"/>
      <c r="BF28" s="1081"/>
      <c r="BG28" s="1081"/>
      <c r="BH28" s="1081"/>
      <c r="BI28" s="1082"/>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x14ac:dyDescent="0.15">
      <c r="A29" s="238">
        <v>2</v>
      </c>
      <c r="B29" s="1066" t="s">
        <v>410</v>
      </c>
      <c r="C29" s="1067"/>
      <c r="D29" s="1067"/>
      <c r="E29" s="1067"/>
      <c r="F29" s="1067"/>
      <c r="G29" s="1067"/>
      <c r="H29" s="1067"/>
      <c r="I29" s="1067"/>
      <c r="J29" s="1067"/>
      <c r="K29" s="1067"/>
      <c r="L29" s="1067"/>
      <c r="M29" s="1067"/>
      <c r="N29" s="1067"/>
      <c r="O29" s="1067"/>
      <c r="P29" s="1068"/>
      <c r="Q29" s="1074">
        <v>285</v>
      </c>
      <c r="R29" s="1075"/>
      <c r="S29" s="1075"/>
      <c r="T29" s="1075"/>
      <c r="U29" s="1075"/>
      <c r="V29" s="1075">
        <v>263</v>
      </c>
      <c r="W29" s="1075"/>
      <c r="X29" s="1075"/>
      <c r="Y29" s="1075"/>
      <c r="Z29" s="1075"/>
      <c r="AA29" s="1075">
        <v>22</v>
      </c>
      <c r="AB29" s="1075"/>
      <c r="AC29" s="1075"/>
      <c r="AD29" s="1075"/>
      <c r="AE29" s="1076"/>
      <c r="AF29" s="1071">
        <v>22</v>
      </c>
      <c r="AG29" s="1072"/>
      <c r="AH29" s="1072"/>
      <c r="AI29" s="1072"/>
      <c r="AJ29" s="1073"/>
      <c r="AK29" s="1016">
        <v>43</v>
      </c>
      <c r="AL29" s="1007"/>
      <c r="AM29" s="1007"/>
      <c r="AN29" s="1007"/>
      <c r="AO29" s="1007"/>
      <c r="AP29" s="1007" t="s">
        <v>580</v>
      </c>
      <c r="AQ29" s="1007"/>
      <c r="AR29" s="1007"/>
      <c r="AS29" s="1007"/>
      <c r="AT29" s="1007"/>
      <c r="AU29" s="1007" t="s">
        <v>580</v>
      </c>
      <c r="AV29" s="1007"/>
      <c r="AW29" s="1007"/>
      <c r="AX29" s="1007"/>
      <c r="AY29" s="1007"/>
      <c r="AZ29" s="1077" t="s">
        <v>580</v>
      </c>
      <c r="BA29" s="1077"/>
      <c r="BB29" s="1077"/>
      <c r="BC29" s="1077"/>
      <c r="BD29" s="1077"/>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x14ac:dyDescent="0.15">
      <c r="A30" s="238">
        <v>3</v>
      </c>
      <c r="B30" s="1066" t="s">
        <v>411</v>
      </c>
      <c r="C30" s="1067"/>
      <c r="D30" s="1067"/>
      <c r="E30" s="1067"/>
      <c r="F30" s="1067"/>
      <c r="G30" s="1067"/>
      <c r="H30" s="1067"/>
      <c r="I30" s="1067"/>
      <c r="J30" s="1067"/>
      <c r="K30" s="1067"/>
      <c r="L30" s="1067"/>
      <c r="M30" s="1067"/>
      <c r="N30" s="1067"/>
      <c r="O30" s="1067"/>
      <c r="P30" s="1068"/>
      <c r="Q30" s="1074">
        <v>38</v>
      </c>
      <c r="R30" s="1075"/>
      <c r="S30" s="1075"/>
      <c r="T30" s="1075"/>
      <c r="U30" s="1075"/>
      <c r="V30" s="1075">
        <v>38</v>
      </c>
      <c r="W30" s="1075"/>
      <c r="X30" s="1075"/>
      <c r="Y30" s="1075"/>
      <c r="Z30" s="1075"/>
      <c r="AA30" s="1075">
        <v>0</v>
      </c>
      <c r="AB30" s="1075"/>
      <c r="AC30" s="1075"/>
      <c r="AD30" s="1075"/>
      <c r="AE30" s="1076"/>
      <c r="AF30" s="1071">
        <v>0</v>
      </c>
      <c r="AG30" s="1072"/>
      <c r="AH30" s="1072"/>
      <c r="AI30" s="1072"/>
      <c r="AJ30" s="1073"/>
      <c r="AK30" s="1016">
        <v>12</v>
      </c>
      <c r="AL30" s="1007"/>
      <c r="AM30" s="1007"/>
      <c r="AN30" s="1007"/>
      <c r="AO30" s="1007"/>
      <c r="AP30" s="1007" t="s">
        <v>580</v>
      </c>
      <c r="AQ30" s="1007"/>
      <c r="AR30" s="1007"/>
      <c r="AS30" s="1007"/>
      <c r="AT30" s="1007"/>
      <c r="AU30" s="1007" t="s">
        <v>580</v>
      </c>
      <c r="AV30" s="1007"/>
      <c r="AW30" s="1007"/>
      <c r="AX30" s="1007"/>
      <c r="AY30" s="1007"/>
      <c r="AZ30" s="1077" t="s">
        <v>580</v>
      </c>
      <c r="BA30" s="1077"/>
      <c r="BB30" s="1077"/>
      <c r="BC30" s="1077"/>
      <c r="BD30" s="1077"/>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x14ac:dyDescent="0.15">
      <c r="A31" s="238">
        <v>4</v>
      </c>
      <c r="B31" s="1066" t="s">
        <v>412</v>
      </c>
      <c r="C31" s="1067"/>
      <c r="D31" s="1067"/>
      <c r="E31" s="1067"/>
      <c r="F31" s="1067"/>
      <c r="G31" s="1067"/>
      <c r="H31" s="1067"/>
      <c r="I31" s="1067"/>
      <c r="J31" s="1067"/>
      <c r="K31" s="1067"/>
      <c r="L31" s="1067"/>
      <c r="M31" s="1067"/>
      <c r="N31" s="1067"/>
      <c r="O31" s="1067"/>
      <c r="P31" s="1068"/>
      <c r="Q31" s="1074">
        <v>466</v>
      </c>
      <c r="R31" s="1075"/>
      <c r="S31" s="1075"/>
      <c r="T31" s="1075"/>
      <c r="U31" s="1075"/>
      <c r="V31" s="1075">
        <v>466</v>
      </c>
      <c r="W31" s="1075"/>
      <c r="X31" s="1075"/>
      <c r="Y31" s="1075"/>
      <c r="Z31" s="1075"/>
      <c r="AA31" s="1075">
        <v>0</v>
      </c>
      <c r="AB31" s="1075"/>
      <c r="AC31" s="1075"/>
      <c r="AD31" s="1075"/>
      <c r="AE31" s="1076"/>
      <c r="AF31" s="1071">
        <v>1</v>
      </c>
      <c r="AG31" s="1072"/>
      <c r="AH31" s="1072"/>
      <c r="AI31" s="1072"/>
      <c r="AJ31" s="1073"/>
      <c r="AK31" s="1016">
        <v>160</v>
      </c>
      <c r="AL31" s="1007"/>
      <c r="AM31" s="1007"/>
      <c r="AN31" s="1007"/>
      <c r="AO31" s="1007"/>
      <c r="AP31" s="1007">
        <v>30</v>
      </c>
      <c r="AQ31" s="1007"/>
      <c r="AR31" s="1007"/>
      <c r="AS31" s="1007"/>
      <c r="AT31" s="1007"/>
      <c r="AU31" s="1007" t="s">
        <v>580</v>
      </c>
      <c r="AV31" s="1007"/>
      <c r="AW31" s="1007"/>
      <c r="AX31" s="1007"/>
      <c r="AY31" s="1007"/>
      <c r="AZ31" s="1077" t="s">
        <v>580</v>
      </c>
      <c r="BA31" s="1077"/>
      <c r="BB31" s="1077"/>
      <c r="BC31" s="1077"/>
      <c r="BD31" s="1077"/>
      <c r="BE31" s="1008"/>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x14ac:dyDescent="0.15">
      <c r="A32" s="238">
        <v>5</v>
      </c>
      <c r="B32" s="1066" t="s">
        <v>413</v>
      </c>
      <c r="C32" s="1067"/>
      <c r="D32" s="1067"/>
      <c r="E32" s="1067"/>
      <c r="F32" s="1067"/>
      <c r="G32" s="1067"/>
      <c r="H32" s="1067"/>
      <c r="I32" s="1067"/>
      <c r="J32" s="1067"/>
      <c r="K32" s="1067"/>
      <c r="L32" s="1067"/>
      <c r="M32" s="1067"/>
      <c r="N32" s="1067"/>
      <c r="O32" s="1067"/>
      <c r="P32" s="1068"/>
      <c r="Q32" s="1074">
        <v>57</v>
      </c>
      <c r="R32" s="1075"/>
      <c r="S32" s="1075"/>
      <c r="T32" s="1075"/>
      <c r="U32" s="1075"/>
      <c r="V32" s="1075">
        <v>73</v>
      </c>
      <c r="W32" s="1075"/>
      <c r="X32" s="1075"/>
      <c r="Y32" s="1075"/>
      <c r="Z32" s="1075"/>
      <c r="AA32" s="1075">
        <v>-16</v>
      </c>
      <c r="AB32" s="1075"/>
      <c r="AC32" s="1075"/>
      <c r="AD32" s="1075"/>
      <c r="AE32" s="1076"/>
      <c r="AF32" s="1071">
        <v>86</v>
      </c>
      <c r="AG32" s="1072"/>
      <c r="AH32" s="1072"/>
      <c r="AI32" s="1072"/>
      <c r="AJ32" s="1073"/>
      <c r="AK32" s="1016">
        <v>16</v>
      </c>
      <c r="AL32" s="1007"/>
      <c r="AM32" s="1007"/>
      <c r="AN32" s="1007"/>
      <c r="AO32" s="1007"/>
      <c r="AP32" s="1007">
        <v>487</v>
      </c>
      <c r="AQ32" s="1007"/>
      <c r="AR32" s="1007"/>
      <c r="AS32" s="1007"/>
      <c r="AT32" s="1007"/>
      <c r="AU32" s="1007">
        <v>267</v>
      </c>
      <c r="AV32" s="1007"/>
      <c r="AW32" s="1007"/>
      <c r="AX32" s="1007"/>
      <c r="AY32" s="1007"/>
      <c r="AZ32" s="1077" t="s">
        <v>580</v>
      </c>
      <c r="BA32" s="1077"/>
      <c r="BB32" s="1077"/>
      <c r="BC32" s="1077"/>
      <c r="BD32" s="1077"/>
      <c r="BE32" s="1008" t="s">
        <v>414</v>
      </c>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x14ac:dyDescent="0.15">
      <c r="A33" s="238">
        <v>6</v>
      </c>
      <c r="B33" s="1066" t="s">
        <v>415</v>
      </c>
      <c r="C33" s="1067"/>
      <c r="D33" s="1067"/>
      <c r="E33" s="1067"/>
      <c r="F33" s="1067"/>
      <c r="G33" s="1067"/>
      <c r="H33" s="1067"/>
      <c r="I33" s="1067"/>
      <c r="J33" s="1067"/>
      <c r="K33" s="1067"/>
      <c r="L33" s="1067"/>
      <c r="M33" s="1067"/>
      <c r="N33" s="1067"/>
      <c r="O33" s="1067"/>
      <c r="P33" s="1068"/>
      <c r="Q33" s="1074">
        <v>116</v>
      </c>
      <c r="R33" s="1075"/>
      <c r="S33" s="1075"/>
      <c r="T33" s="1075"/>
      <c r="U33" s="1075"/>
      <c r="V33" s="1075">
        <v>120</v>
      </c>
      <c r="W33" s="1075"/>
      <c r="X33" s="1075"/>
      <c r="Y33" s="1075"/>
      <c r="Z33" s="1075"/>
      <c r="AA33" s="1075">
        <v>-4</v>
      </c>
      <c r="AB33" s="1075"/>
      <c r="AC33" s="1075"/>
      <c r="AD33" s="1075"/>
      <c r="AE33" s="1076"/>
      <c r="AF33" s="1071">
        <v>4</v>
      </c>
      <c r="AG33" s="1072"/>
      <c r="AH33" s="1072"/>
      <c r="AI33" s="1072"/>
      <c r="AJ33" s="1073"/>
      <c r="AK33" s="1016">
        <v>74</v>
      </c>
      <c r="AL33" s="1007"/>
      <c r="AM33" s="1007"/>
      <c r="AN33" s="1007"/>
      <c r="AO33" s="1007"/>
      <c r="AP33" s="1007">
        <v>294</v>
      </c>
      <c r="AQ33" s="1007"/>
      <c r="AR33" s="1007"/>
      <c r="AS33" s="1007"/>
      <c r="AT33" s="1007"/>
      <c r="AU33" s="1007">
        <v>294</v>
      </c>
      <c r="AV33" s="1007"/>
      <c r="AW33" s="1007"/>
      <c r="AX33" s="1007"/>
      <c r="AY33" s="1007"/>
      <c r="AZ33" s="1077" t="s">
        <v>580</v>
      </c>
      <c r="BA33" s="1077"/>
      <c r="BB33" s="1077"/>
      <c r="BC33" s="1077"/>
      <c r="BD33" s="1077"/>
      <c r="BE33" s="1008" t="s">
        <v>416</v>
      </c>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x14ac:dyDescent="0.15">
      <c r="A34" s="238">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x14ac:dyDescent="0.15">
      <c r="A35" s="23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x14ac:dyDescent="0.15">
      <c r="A36" s="23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x14ac:dyDescent="0.15">
      <c r="A37" s="23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x14ac:dyDescent="0.15">
      <c r="A38" s="23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x14ac:dyDescent="0.15">
      <c r="A39" s="23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x14ac:dyDescent="0.15">
      <c r="A40" s="23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x14ac:dyDescent="0.15">
      <c r="A41" s="23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x14ac:dyDescent="0.15">
      <c r="A42" s="23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x14ac:dyDescent="0.15">
      <c r="A43" s="23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x14ac:dyDescent="0.15">
      <c r="A44" s="23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x14ac:dyDescent="0.15">
      <c r="A45" s="23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x14ac:dyDescent="0.15">
      <c r="A46" s="23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x14ac:dyDescent="0.15">
      <c r="A47" s="23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x14ac:dyDescent="0.15">
      <c r="A48" s="23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x14ac:dyDescent="0.15">
      <c r="A49" s="23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x14ac:dyDescent="0.15">
      <c r="A50" s="23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x14ac:dyDescent="0.15">
      <c r="A51" s="23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x14ac:dyDescent="0.15">
      <c r="A52" s="23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x14ac:dyDescent="0.15">
      <c r="A53" s="23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x14ac:dyDescent="0.15">
      <c r="A54" s="23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x14ac:dyDescent="0.15">
      <c r="A55" s="23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x14ac:dyDescent="0.15">
      <c r="A56" s="23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x14ac:dyDescent="0.15">
      <c r="A57" s="23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x14ac:dyDescent="0.15">
      <c r="A58" s="23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x14ac:dyDescent="0.15">
      <c r="A59" s="23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x14ac:dyDescent="0.15">
      <c r="A60" s="23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x14ac:dyDescent="0.2">
      <c r="A61" s="23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x14ac:dyDescent="0.15">
      <c r="A62" s="23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x14ac:dyDescent="0.2">
      <c r="A63" s="236" t="s">
        <v>396</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115</v>
      </c>
      <c r="AG63" s="995"/>
      <c r="AH63" s="995"/>
      <c r="AI63" s="995"/>
      <c r="AJ63" s="1058"/>
      <c r="AK63" s="1059"/>
      <c r="AL63" s="999"/>
      <c r="AM63" s="999"/>
      <c r="AN63" s="999"/>
      <c r="AO63" s="999"/>
      <c r="AP63" s="995">
        <v>811</v>
      </c>
      <c r="AQ63" s="995"/>
      <c r="AR63" s="995"/>
      <c r="AS63" s="995"/>
      <c r="AT63" s="995"/>
      <c r="AU63" s="995">
        <v>561</v>
      </c>
      <c r="AV63" s="995"/>
      <c r="AW63" s="995"/>
      <c r="AX63" s="995"/>
      <c r="AY63" s="995"/>
      <c r="AZ63" s="1053"/>
      <c r="BA63" s="1053"/>
      <c r="BB63" s="1053"/>
      <c r="BC63" s="1053"/>
      <c r="BD63" s="1053"/>
      <c r="BE63" s="996"/>
      <c r="BF63" s="996"/>
      <c r="BG63" s="996"/>
      <c r="BH63" s="996"/>
      <c r="BI63" s="997"/>
      <c r="BJ63" s="1054" t="s">
        <v>179</v>
      </c>
      <c r="BK63" s="989"/>
      <c r="BL63" s="989"/>
      <c r="BM63" s="989"/>
      <c r="BN63" s="1055"/>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x14ac:dyDescent="0.15">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402</v>
      </c>
      <c r="W66" s="1038"/>
      <c r="X66" s="1038"/>
      <c r="Y66" s="1038"/>
      <c r="Z66" s="1039"/>
      <c r="AA66" s="1037" t="s">
        <v>403</v>
      </c>
      <c r="AB66" s="1038"/>
      <c r="AC66" s="1038"/>
      <c r="AD66" s="1038"/>
      <c r="AE66" s="1039"/>
      <c r="AF66" s="1043" t="s">
        <v>404</v>
      </c>
      <c r="AG66" s="1044"/>
      <c r="AH66" s="1044"/>
      <c r="AI66" s="1044"/>
      <c r="AJ66" s="1045"/>
      <c r="AK66" s="1037" t="s">
        <v>405</v>
      </c>
      <c r="AL66" s="1032"/>
      <c r="AM66" s="1032"/>
      <c r="AN66" s="1032"/>
      <c r="AO66" s="1033"/>
      <c r="AP66" s="1037" t="s">
        <v>422</v>
      </c>
      <c r="AQ66" s="1038"/>
      <c r="AR66" s="1038"/>
      <c r="AS66" s="1038"/>
      <c r="AT66" s="1039"/>
      <c r="AU66" s="1037" t="s">
        <v>423</v>
      </c>
      <c r="AV66" s="1038"/>
      <c r="AW66" s="1038"/>
      <c r="AX66" s="1038"/>
      <c r="AY66" s="1039"/>
      <c r="AZ66" s="1037" t="s">
        <v>383</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x14ac:dyDescent="0.15">
      <c r="A68" s="232">
        <v>1</v>
      </c>
      <c r="B68" s="1021" t="s">
        <v>581</v>
      </c>
      <c r="C68" s="1022"/>
      <c r="D68" s="1022"/>
      <c r="E68" s="1022"/>
      <c r="F68" s="1022"/>
      <c r="G68" s="1022"/>
      <c r="H68" s="1022"/>
      <c r="I68" s="1022"/>
      <c r="J68" s="1022"/>
      <c r="K68" s="1022"/>
      <c r="L68" s="1022"/>
      <c r="M68" s="1022"/>
      <c r="N68" s="1022"/>
      <c r="O68" s="1022"/>
      <c r="P68" s="1023"/>
      <c r="Q68" s="1024">
        <v>540</v>
      </c>
      <c r="R68" s="1018"/>
      <c r="S68" s="1018"/>
      <c r="T68" s="1018"/>
      <c r="U68" s="1018"/>
      <c r="V68" s="1018">
        <v>515</v>
      </c>
      <c r="W68" s="1018"/>
      <c r="X68" s="1018"/>
      <c r="Y68" s="1018"/>
      <c r="Z68" s="1018"/>
      <c r="AA68" s="1018">
        <v>25</v>
      </c>
      <c r="AB68" s="1018"/>
      <c r="AC68" s="1018"/>
      <c r="AD68" s="1018"/>
      <c r="AE68" s="1018"/>
      <c r="AF68" s="1018">
        <v>25</v>
      </c>
      <c r="AG68" s="1018"/>
      <c r="AH68" s="1018"/>
      <c r="AI68" s="1018"/>
      <c r="AJ68" s="1018"/>
      <c r="AK68" s="1018">
        <v>15</v>
      </c>
      <c r="AL68" s="1018"/>
      <c r="AM68" s="1018"/>
      <c r="AN68" s="1018"/>
      <c r="AO68" s="1018"/>
      <c r="AP68" s="1018">
        <v>0</v>
      </c>
      <c r="AQ68" s="1018"/>
      <c r="AR68" s="1018"/>
      <c r="AS68" s="1018"/>
      <c r="AT68" s="1018"/>
      <c r="AU68" s="1018" t="s">
        <v>580</v>
      </c>
      <c r="AV68" s="1018"/>
      <c r="AW68" s="1018"/>
      <c r="AX68" s="1018"/>
      <c r="AY68" s="1018"/>
      <c r="AZ68" s="1019"/>
      <c r="BA68" s="1019"/>
      <c r="BB68" s="1019"/>
      <c r="BC68" s="1019"/>
      <c r="BD68" s="1020"/>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x14ac:dyDescent="0.15">
      <c r="A69" s="234">
        <v>2</v>
      </c>
      <c r="B69" s="1010" t="s">
        <v>582</v>
      </c>
      <c r="C69" s="1011"/>
      <c r="D69" s="1011"/>
      <c r="E69" s="1011"/>
      <c r="F69" s="1011"/>
      <c r="G69" s="1011"/>
      <c r="H69" s="1011"/>
      <c r="I69" s="1011"/>
      <c r="J69" s="1011"/>
      <c r="K69" s="1011"/>
      <c r="L69" s="1011"/>
      <c r="M69" s="1011"/>
      <c r="N69" s="1011"/>
      <c r="O69" s="1011"/>
      <c r="P69" s="1012"/>
      <c r="Q69" s="1013">
        <v>20</v>
      </c>
      <c r="R69" s="1007"/>
      <c r="S69" s="1007"/>
      <c r="T69" s="1007"/>
      <c r="U69" s="1007"/>
      <c r="V69" s="1007">
        <v>18</v>
      </c>
      <c r="W69" s="1007"/>
      <c r="X69" s="1007"/>
      <c r="Y69" s="1007"/>
      <c r="Z69" s="1007"/>
      <c r="AA69" s="1007">
        <v>2</v>
      </c>
      <c r="AB69" s="1007"/>
      <c r="AC69" s="1007"/>
      <c r="AD69" s="1007"/>
      <c r="AE69" s="1007"/>
      <c r="AF69" s="1007">
        <v>2</v>
      </c>
      <c r="AG69" s="1007"/>
      <c r="AH69" s="1007"/>
      <c r="AI69" s="1007"/>
      <c r="AJ69" s="1007"/>
      <c r="AK69" s="1007">
        <v>0</v>
      </c>
      <c r="AL69" s="1007"/>
      <c r="AM69" s="1007"/>
      <c r="AN69" s="1007"/>
      <c r="AO69" s="1007"/>
      <c r="AP69" s="1007">
        <v>0</v>
      </c>
      <c r="AQ69" s="1007"/>
      <c r="AR69" s="1007"/>
      <c r="AS69" s="1007"/>
      <c r="AT69" s="1007"/>
      <c r="AU69" s="1007" t="s">
        <v>580</v>
      </c>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x14ac:dyDescent="0.15">
      <c r="A70" s="234">
        <v>3</v>
      </c>
      <c r="B70" s="1010" t="s">
        <v>583</v>
      </c>
      <c r="C70" s="1011"/>
      <c r="D70" s="1011"/>
      <c r="E70" s="1011"/>
      <c r="F70" s="1011"/>
      <c r="G70" s="1011"/>
      <c r="H70" s="1011"/>
      <c r="I70" s="1011"/>
      <c r="J70" s="1011"/>
      <c r="K70" s="1011"/>
      <c r="L70" s="1011"/>
      <c r="M70" s="1011"/>
      <c r="N70" s="1011"/>
      <c r="O70" s="1011"/>
      <c r="P70" s="1012"/>
      <c r="Q70" s="1013">
        <v>897</v>
      </c>
      <c r="R70" s="1007"/>
      <c r="S70" s="1007"/>
      <c r="T70" s="1007"/>
      <c r="U70" s="1007"/>
      <c r="V70" s="1007">
        <v>889</v>
      </c>
      <c r="W70" s="1007"/>
      <c r="X70" s="1007"/>
      <c r="Y70" s="1007"/>
      <c r="Z70" s="1007"/>
      <c r="AA70" s="1007">
        <v>8</v>
      </c>
      <c r="AB70" s="1007"/>
      <c r="AC70" s="1007"/>
      <c r="AD70" s="1007"/>
      <c r="AE70" s="1007"/>
      <c r="AF70" s="1007">
        <v>8</v>
      </c>
      <c r="AG70" s="1007"/>
      <c r="AH70" s="1007"/>
      <c r="AI70" s="1007"/>
      <c r="AJ70" s="1007"/>
      <c r="AK70" s="1007">
        <v>0</v>
      </c>
      <c r="AL70" s="1007"/>
      <c r="AM70" s="1007"/>
      <c r="AN70" s="1007"/>
      <c r="AO70" s="1007"/>
      <c r="AP70" s="1007">
        <v>449</v>
      </c>
      <c r="AQ70" s="1007"/>
      <c r="AR70" s="1007"/>
      <c r="AS70" s="1007"/>
      <c r="AT70" s="1007"/>
      <c r="AU70" s="1007">
        <v>7</v>
      </c>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x14ac:dyDescent="0.15">
      <c r="A71" s="234">
        <v>4</v>
      </c>
      <c r="B71" s="1010" t="s">
        <v>584</v>
      </c>
      <c r="C71" s="1011"/>
      <c r="D71" s="1011"/>
      <c r="E71" s="1011"/>
      <c r="F71" s="1011"/>
      <c r="G71" s="1011"/>
      <c r="H71" s="1011"/>
      <c r="I71" s="1011"/>
      <c r="J71" s="1011"/>
      <c r="K71" s="1011"/>
      <c r="L71" s="1011"/>
      <c r="M71" s="1011"/>
      <c r="N71" s="1011"/>
      <c r="O71" s="1011"/>
      <c r="P71" s="1012"/>
      <c r="Q71" s="1013">
        <v>36</v>
      </c>
      <c r="R71" s="1007"/>
      <c r="S71" s="1007"/>
      <c r="T71" s="1007"/>
      <c r="U71" s="1007"/>
      <c r="V71" s="1007">
        <v>29</v>
      </c>
      <c r="W71" s="1007"/>
      <c r="X71" s="1007"/>
      <c r="Y71" s="1007"/>
      <c r="Z71" s="1007"/>
      <c r="AA71" s="1007">
        <v>7</v>
      </c>
      <c r="AB71" s="1007"/>
      <c r="AC71" s="1007"/>
      <c r="AD71" s="1007"/>
      <c r="AE71" s="1007"/>
      <c r="AF71" s="1007">
        <v>7</v>
      </c>
      <c r="AG71" s="1007"/>
      <c r="AH71" s="1007"/>
      <c r="AI71" s="1007"/>
      <c r="AJ71" s="1007"/>
      <c r="AK71" s="1007">
        <v>0</v>
      </c>
      <c r="AL71" s="1007"/>
      <c r="AM71" s="1007"/>
      <c r="AN71" s="1007"/>
      <c r="AO71" s="1007"/>
      <c r="AP71" s="1007">
        <v>0</v>
      </c>
      <c r="AQ71" s="1007"/>
      <c r="AR71" s="1007"/>
      <c r="AS71" s="1007"/>
      <c r="AT71" s="1007"/>
      <c r="AU71" s="1007" t="s">
        <v>580</v>
      </c>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x14ac:dyDescent="0.15">
      <c r="A72" s="234">
        <v>5</v>
      </c>
      <c r="B72" s="1010" t="s">
        <v>585</v>
      </c>
      <c r="C72" s="1011"/>
      <c r="D72" s="1011"/>
      <c r="E72" s="1011"/>
      <c r="F72" s="1011"/>
      <c r="G72" s="1011"/>
      <c r="H72" s="1011"/>
      <c r="I72" s="1011"/>
      <c r="J72" s="1011"/>
      <c r="K72" s="1011"/>
      <c r="L72" s="1011"/>
      <c r="M72" s="1011"/>
      <c r="N72" s="1011"/>
      <c r="O72" s="1011"/>
      <c r="P72" s="1012"/>
      <c r="Q72" s="1013">
        <v>1000</v>
      </c>
      <c r="R72" s="1007"/>
      <c r="S72" s="1007"/>
      <c r="T72" s="1007"/>
      <c r="U72" s="1007"/>
      <c r="V72" s="1007">
        <v>959</v>
      </c>
      <c r="W72" s="1007"/>
      <c r="X72" s="1007"/>
      <c r="Y72" s="1007"/>
      <c r="Z72" s="1007"/>
      <c r="AA72" s="1007">
        <v>41</v>
      </c>
      <c r="AB72" s="1007"/>
      <c r="AC72" s="1007"/>
      <c r="AD72" s="1007"/>
      <c r="AE72" s="1007"/>
      <c r="AF72" s="1007">
        <v>41</v>
      </c>
      <c r="AG72" s="1007"/>
      <c r="AH72" s="1007"/>
      <c r="AI72" s="1007"/>
      <c r="AJ72" s="1007"/>
      <c r="AK72" s="1007">
        <v>2</v>
      </c>
      <c r="AL72" s="1007"/>
      <c r="AM72" s="1007"/>
      <c r="AN72" s="1007"/>
      <c r="AO72" s="1007"/>
      <c r="AP72" s="1007">
        <v>0</v>
      </c>
      <c r="AQ72" s="1007"/>
      <c r="AR72" s="1007"/>
      <c r="AS72" s="1007"/>
      <c r="AT72" s="1007"/>
      <c r="AU72" s="1007" t="s">
        <v>580</v>
      </c>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x14ac:dyDescent="0.15">
      <c r="A73" s="234">
        <v>6</v>
      </c>
      <c r="B73" s="1010" t="s">
        <v>586</v>
      </c>
      <c r="C73" s="1011"/>
      <c r="D73" s="1011"/>
      <c r="E73" s="1011"/>
      <c r="F73" s="1011"/>
      <c r="G73" s="1011"/>
      <c r="H73" s="1011"/>
      <c r="I73" s="1011"/>
      <c r="J73" s="1011"/>
      <c r="K73" s="1011"/>
      <c r="L73" s="1011"/>
      <c r="M73" s="1011"/>
      <c r="N73" s="1011"/>
      <c r="O73" s="1011"/>
      <c r="P73" s="1012"/>
      <c r="Q73" s="1013">
        <v>268</v>
      </c>
      <c r="R73" s="1007"/>
      <c r="S73" s="1007"/>
      <c r="T73" s="1007"/>
      <c r="U73" s="1007"/>
      <c r="V73" s="1007">
        <v>267</v>
      </c>
      <c r="W73" s="1007"/>
      <c r="X73" s="1007"/>
      <c r="Y73" s="1007"/>
      <c r="Z73" s="1007"/>
      <c r="AA73" s="1007">
        <v>1</v>
      </c>
      <c r="AB73" s="1007"/>
      <c r="AC73" s="1007"/>
      <c r="AD73" s="1007"/>
      <c r="AE73" s="1007"/>
      <c r="AF73" s="1007">
        <v>1</v>
      </c>
      <c r="AG73" s="1007"/>
      <c r="AH73" s="1007"/>
      <c r="AI73" s="1007"/>
      <c r="AJ73" s="1007"/>
      <c r="AK73" s="1007">
        <v>0</v>
      </c>
      <c r="AL73" s="1007"/>
      <c r="AM73" s="1007"/>
      <c r="AN73" s="1007"/>
      <c r="AO73" s="1007"/>
      <c r="AP73" s="1007">
        <v>4</v>
      </c>
      <c r="AQ73" s="1007"/>
      <c r="AR73" s="1007"/>
      <c r="AS73" s="1007"/>
      <c r="AT73" s="1007"/>
      <c r="AU73" s="1007">
        <v>0</v>
      </c>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x14ac:dyDescent="0.15">
      <c r="A74" s="234">
        <v>7</v>
      </c>
      <c r="B74" s="1010" t="s">
        <v>587</v>
      </c>
      <c r="C74" s="1011"/>
      <c r="D74" s="1011"/>
      <c r="E74" s="1011"/>
      <c r="F74" s="1011"/>
      <c r="G74" s="1011"/>
      <c r="H74" s="1011"/>
      <c r="I74" s="1011"/>
      <c r="J74" s="1011"/>
      <c r="K74" s="1011"/>
      <c r="L74" s="1011"/>
      <c r="M74" s="1011"/>
      <c r="N74" s="1011"/>
      <c r="O74" s="1011"/>
      <c r="P74" s="1012"/>
      <c r="Q74" s="1013">
        <v>457</v>
      </c>
      <c r="R74" s="1007"/>
      <c r="S74" s="1007"/>
      <c r="T74" s="1007"/>
      <c r="U74" s="1007"/>
      <c r="V74" s="1007">
        <v>480</v>
      </c>
      <c r="W74" s="1007"/>
      <c r="X74" s="1007"/>
      <c r="Y74" s="1007"/>
      <c r="Z74" s="1007"/>
      <c r="AA74" s="1007">
        <v>-23</v>
      </c>
      <c r="AB74" s="1007"/>
      <c r="AC74" s="1007"/>
      <c r="AD74" s="1007"/>
      <c r="AE74" s="1007"/>
      <c r="AF74" s="1007">
        <v>445</v>
      </c>
      <c r="AG74" s="1007"/>
      <c r="AH74" s="1007"/>
      <c r="AI74" s="1007"/>
      <c r="AJ74" s="1007"/>
      <c r="AK74" s="1007">
        <v>0</v>
      </c>
      <c r="AL74" s="1007"/>
      <c r="AM74" s="1007"/>
      <c r="AN74" s="1007"/>
      <c r="AO74" s="1007"/>
      <c r="AP74" s="1007">
        <v>879</v>
      </c>
      <c r="AQ74" s="1007"/>
      <c r="AR74" s="1007"/>
      <c r="AS74" s="1007"/>
      <c r="AT74" s="1007"/>
      <c r="AU74" s="1007" t="s">
        <v>580</v>
      </c>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x14ac:dyDescent="0.15">
      <c r="A75" s="234">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x14ac:dyDescent="0.15">
      <c r="A76" s="23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x14ac:dyDescent="0.15">
      <c r="A77" s="23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x14ac:dyDescent="0.15">
      <c r="A78" s="23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x14ac:dyDescent="0.15">
      <c r="A79" s="23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x14ac:dyDescent="0.15">
      <c r="A80" s="23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x14ac:dyDescent="0.15">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x14ac:dyDescent="0.15">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x14ac:dyDescent="0.15">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x14ac:dyDescent="0.15">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x14ac:dyDescent="0.15">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x14ac:dyDescent="0.15">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x14ac:dyDescent="0.15">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x14ac:dyDescent="0.2">
      <c r="A88" s="236" t="s">
        <v>396</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529</v>
      </c>
      <c r="AG88" s="995"/>
      <c r="AH88" s="995"/>
      <c r="AI88" s="995"/>
      <c r="AJ88" s="995"/>
      <c r="AK88" s="999"/>
      <c r="AL88" s="999"/>
      <c r="AM88" s="999"/>
      <c r="AN88" s="999"/>
      <c r="AO88" s="999"/>
      <c r="AP88" s="995">
        <v>1332</v>
      </c>
      <c r="AQ88" s="995"/>
      <c r="AR88" s="995"/>
      <c r="AS88" s="995"/>
      <c r="AT88" s="995"/>
      <c r="AU88" s="995">
        <v>7</v>
      </c>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v>
      </c>
      <c r="CS102" s="989"/>
      <c r="CT102" s="989"/>
      <c r="CU102" s="989"/>
      <c r="CV102" s="990"/>
      <c r="CW102" s="988" t="s">
        <v>580</v>
      </c>
      <c r="CX102" s="989"/>
      <c r="CY102" s="989"/>
      <c r="CZ102" s="989"/>
      <c r="DA102" s="990"/>
      <c r="DB102" s="988" t="s">
        <v>580</v>
      </c>
      <c r="DC102" s="989"/>
      <c r="DD102" s="989"/>
      <c r="DE102" s="989"/>
      <c r="DF102" s="990"/>
      <c r="DG102" s="988" t="s">
        <v>580</v>
      </c>
      <c r="DH102" s="989"/>
      <c r="DI102" s="989"/>
      <c r="DJ102" s="989"/>
      <c r="DK102" s="990"/>
      <c r="DL102" s="988" t="s">
        <v>580</v>
      </c>
      <c r="DM102" s="989"/>
      <c r="DN102" s="989"/>
      <c r="DO102" s="989"/>
      <c r="DP102" s="990"/>
      <c r="DQ102" s="988" t="s">
        <v>580</v>
      </c>
      <c r="DR102" s="989"/>
      <c r="DS102" s="989"/>
      <c r="DT102" s="989"/>
      <c r="DU102" s="990"/>
      <c r="DV102" s="973"/>
      <c r="DW102" s="974"/>
      <c r="DX102" s="974"/>
      <c r="DY102" s="974"/>
      <c r="DZ102" s="97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312</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312</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312</v>
      </c>
      <c r="DR109" s="932"/>
      <c r="DS109" s="932"/>
      <c r="DT109" s="932"/>
      <c r="DU109" s="933"/>
      <c r="DV109" s="934" t="s">
        <v>435</v>
      </c>
      <c r="DW109" s="932"/>
      <c r="DX109" s="932"/>
      <c r="DY109" s="932"/>
      <c r="DZ109" s="965"/>
    </row>
    <row r="110" spans="1:131" s="226"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394933</v>
      </c>
      <c r="AB110" s="925"/>
      <c r="AC110" s="925"/>
      <c r="AD110" s="925"/>
      <c r="AE110" s="926"/>
      <c r="AF110" s="927">
        <v>445830</v>
      </c>
      <c r="AG110" s="925"/>
      <c r="AH110" s="925"/>
      <c r="AI110" s="925"/>
      <c r="AJ110" s="926"/>
      <c r="AK110" s="927">
        <v>488719</v>
      </c>
      <c r="AL110" s="925"/>
      <c r="AM110" s="925"/>
      <c r="AN110" s="925"/>
      <c r="AO110" s="926"/>
      <c r="AP110" s="928">
        <v>31.9</v>
      </c>
      <c r="AQ110" s="929"/>
      <c r="AR110" s="929"/>
      <c r="AS110" s="929"/>
      <c r="AT110" s="930"/>
      <c r="AU110" s="966" t="s">
        <v>74</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4885469</v>
      </c>
      <c r="BR110" s="878"/>
      <c r="BS110" s="878"/>
      <c r="BT110" s="878"/>
      <c r="BU110" s="878"/>
      <c r="BV110" s="878">
        <v>4885235</v>
      </c>
      <c r="BW110" s="878"/>
      <c r="BX110" s="878"/>
      <c r="BY110" s="878"/>
      <c r="BZ110" s="878"/>
      <c r="CA110" s="878">
        <v>4755475</v>
      </c>
      <c r="CB110" s="878"/>
      <c r="CC110" s="878"/>
      <c r="CD110" s="878"/>
      <c r="CE110" s="878"/>
      <c r="CF110" s="902">
        <v>310.3</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179</v>
      </c>
      <c r="DH110" s="878"/>
      <c r="DI110" s="878"/>
      <c r="DJ110" s="878"/>
      <c r="DK110" s="878"/>
      <c r="DL110" s="878" t="s">
        <v>179</v>
      </c>
      <c r="DM110" s="878"/>
      <c r="DN110" s="878"/>
      <c r="DO110" s="878"/>
      <c r="DP110" s="878"/>
      <c r="DQ110" s="878" t="s">
        <v>441</v>
      </c>
      <c r="DR110" s="878"/>
      <c r="DS110" s="878"/>
      <c r="DT110" s="878"/>
      <c r="DU110" s="878"/>
      <c r="DV110" s="879" t="s">
        <v>179</v>
      </c>
      <c r="DW110" s="879"/>
      <c r="DX110" s="879"/>
      <c r="DY110" s="879"/>
      <c r="DZ110" s="880"/>
    </row>
    <row r="111" spans="1:131" s="226"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179</v>
      </c>
      <c r="AB111" s="955"/>
      <c r="AC111" s="955"/>
      <c r="AD111" s="955"/>
      <c r="AE111" s="956"/>
      <c r="AF111" s="957" t="s">
        <v>443</v>
      </c>
      <c r="AG111" s="955"/>
      <c r="AH111" s="955"/>
      <c r="AI111" s="955"/>
      <c r="AJ111" s="956"/>
      <c r="AK111" s="957" t="s">
        <v>179</v>
      </c>
      <c r="AL111" s="955"/>
      <c r="AM111" s="955"/>
      <c r="AN111" s="955"/>
      <c r="AO111" s="956"/>
      <c r="AP111" s="958" t="s">
        <v>443</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v>31055</v>
      </c>
      <c r="BR111" s="853"/>
      <c r="BS111" s="853"/>
      <c r="BT111" s="853"/>
      <c r="BU111" s="853"/>
      <c r="BV111" s="853">
        <v>41308</v>
      </c>
      <c r="BW111" s="853"/>
      <c r="BX111" s="853"/>
      <c r="BY111" s="853"/>
      <c r="BZ111" s="853"/>
      <c r="CA111" s="853">
        <v>50778</v>
      </c>
      <c r="CB111" s="853"/>
      <c r="CC111" s="853"/>
      <c r="CD111" s="853"/>
      <c r="CE111" s="853"/>
      <c r="CF111" s="911">
        <v>3.3</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443</v>
      </c>
      <c r="DH111" s="853"/>
      <c r="DI111" s="853"/>
      <c r="DJ111" s="853"/>
      <c r="DK111" s="853"/>
      <c r="DL111" s="853" t="s">
        <v>179</v>
      </c>
      <c r="DM111" s="853"/>
      <c r="DN111" s="853"/>
      <c r="DO111" s="853"/>
      <c r="DP111" s="853"/>
      <c r="DQ111" s="853" t="s">
        <v>441</v>
      </c>
      <c r="DR111" s="853"/>
      <c r="DS111" s="853"/>
      <c r="DT111" s="853"/>
      <c r="DU111" s="853"/>
      <c r="DV111" s="830" t="s">
        <v>179</v>
      </c>
      <c r="DW111" s="830"/>
      <c r="DX111" s="830"/>
      <c r="DY111" s="830"/>
      <c r="DZ111" s="831"/>
    </row>
    <row r="112" spans="1:131" s="226" customFormat="1" ht="26.25" customHeight="1" x14ac:dyDescent="0.15">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443</v>
      </c>
      <c r="AB112" s="816"/>
      <c r="AC112" s="816"/>
      <c r="AD112" s="816"/>
      <c r="AE112" s="817"/>
      <c r="AF112" s="818" t="s">
        <v>179</v>
      </c>
      <c r="AG112" s="816"/>
      <c r="AH112" s="816"/>
      <c r="AI112" s="816"/>
      <c r="AJ112" s="817"/>
      <c r="AK112" s="818" t="s">
        <v>448</v>
      </c>
      <c r="AL112" s="816"/>
      <c r="AM112" s="816"/>
      <c r="AN112" s="816"/>
      <c r="AO112" s="817"/>
      <c r="AP112" s="860" t="s">
        <v>441</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581249</v>
      </c>
      <c r="BR112" s="853"/>
      <c r="BS112" s="853"/>
      <c r="BT112" s="853"/>
      <c r="BU112" s="853"/>
      <c r="BV112" s="853">
        <v>553089</v>
      </c>
      <c r="BW112" s="853"/>
      <c r="BX112" s="853"/>
      <c r="BY112" s="853"/>
      <c r="BZ112" s="853"/>
      <c r="CA112" s="853">
        <v>560560</v>
      </c>
      <c r="CB112" s="853"/>
      <c r="CC112" s="853"/>
      <c r="CD112" s="853"/>
      <c r="CE112" s="853"/>
      <c r="CF112" s="911">
        <v>36.6</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441</v>
      </c>
      <c r="DH112" s="853"/>
      <c r="DI112" s="853"/>
      <c r="DJ112" s="853"/>
      <c r="DK112" s="853"/>
      <c r="DL112" s="853" t="s">
        <v>441</v>
      </c>
      <c r="DM112" s="853"/>
      <c r="DN112" s="853"/>
      <c r="DO112" s="853"/>
      <c r="DP112" s="853"/>
      <c r="DQ112" s="853" t="s">
        <v>443</v>
      </c>
      <c r="DR112" s="853"/>
      <c r="DS112" s="853"/>
      <c r="DT112" s="853"/>
      <c r="DU112" s="853"/>
      <c r="DV112" s="830" t="s">
        <v>179</v>
      </c>
      <c r="DW112" s="830"/>
      <c r="DX112" s="830"/>
      <c r="DY112" s="830"/>
      <c r="DZ112" s="831"/>
    </row>
    <row r="113" spans="1:130" s="226"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53350</v>
      </c>
      <c r="AB113" s="955"/>
      <c r="AC113" s="955"/>
      <c r="AD113" s="955"/>
      <c r="AE113" s="956"/>
      <c r="AF113" s="957">
        <v>54559</v>
      </c>
      <c r="AG113" s="955"/>
      <c r="AH113" s="955"/>
      <c r="AI113" s="955"/>
      <c r="AJ113" s="956"/>
      <c r="AK113" s="957">
        <v>57929</v>
      </c>
      <c r="AL113" s="955"/>
      <c r="AM113" s="955"/>
      <c r="AN113" s="955"/>
      <c r="AO113" s="956"/>
      <c r="AP113" s="958">
        <v>3.8</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10349</v>
      </c>
      <c r="BR113" s="853"/>
      <c r="BS113" s="853"/>
      <c r="BT113" s="853"/>
      <c r="BU113" s="853"/>
      <c r="BV113" s="853">
        <v>8617</v>
      </c>
      <c r="BW113" s="853"/>
      <c r="BX113" s="853"/>
      <c r="BY113" s="853"/>
      <c r="BZ113" s="853"/>
      <c r="CA113" s="853">
        <v>6886</v>
      </c>
      <c r="CB113" s="853"/>
      <c r="CC113" s="853"/>
      <c r="CD113" s="853"/>
      <c r="CE113" s="853"/>
      <c r="CF113" s="911">
        <v>0.4</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441</v>
      </c>
      <c r="DH113" s="816"/>
      <c r="DI113" s="816"/>
      <c r="DJ113" s="816"/>
      <c r="DK113" s="817"/>
      <c r="DL113" s="818" t="s">
        <v>179</v>
      </c>
      <c r="DM113" s="816"/>
      <c r="DN113" s="816"/>
      <c r="DO113" s="816"/>
      <c r="DP113" s="817"/>
      <c r="DQ113" s="818" t="s">
        <v>441</v>
      </c>
      <c r="DR113" s="816"/>
      <c r="DS113" s="816"/>
      <c r="DT113" s="816"/>
      <c r="DU113" s="817"/>
      <c r="DV113" s="860" t="s">
        <v>441</v>
      </c>
      <c r="DW113" s="861"/>
      <c r="DX113" s="861"/>
      <c r="DY113" s="861"/>
      <c r="DZ113" s="862"/>
    </row>
    <row r="114" spans="1:130" s="226"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1688</v>
      </c>
      <c r="AB114" s="816"/>
      <c r="AC114" s="816"/>
      <c r="AD114" s="816"/>
      <c r="AE114" s="817"/>
      <c r="AF114" s="818">
        <v>1933</v>
      </c>
      <c r="AG114" s="816"/>
      <c r="AH114" s="816"/>
      <c r="AI114" s="816"/>
      <c r="AJ114" s="817"/>
      <c r="AK114" s="818">
        <v>2022</v>
      </c>
      <c r="AL114" s="816"/>
      <c r="AM114" s="816"/>
      <c r="AN114" s="816"/>
      <c r="AO114" s="817"/>
      <c r="AP114" s="860">
        <v>0.1</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247741</v>
      </c>
      <c r="BR114" s="853"/>
      <c r="BS114" s="853"/>
      <c r="BT114" s="853"/>
      <c r="BU114" s="853"/>
      <c r="BV114" s="853">
        <v>252878</v>
      </c>
      <c r="BW114" s="853"/>
      <c r="BX114" s="853"/>
      <c r="BY114" s="853"/>
      <c r="BZ114" s="853"/>
      <c r="CA114" s="853">
        <v>263195</v>
      </c>
      <c r="CB114" s="853"/>
      <c r="CC114" s="853"/>
      <c r="CD114" s="853"/>
      <c r="CE114" s="853"/>
      <c r="CF114" s="911">
        <v>17.2</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179</v>
      </c>
      <c r="DH114" s="816"/>
      <c r="DI114" s="816"/>
      <c r="DJ114" s="816"/>
      <c r="DK114" s="817"/>
      <c r="DL114" s="818" t="s">
        <v>448</v>
      </c>
      <c r="DM114" s="816"/>
      <c r="DN114" s="816"/>
      <c r="DO114" s="816"/>
      <c r="DP114" s="817"/>
      <c r="DQ114" s="818" t="s">
        <v>179</v>
      </c>
      <c r="DR114" s="816"/>
      <c r="DS114" s="816"/>
      <c r="DT114" s="816"/>
      <c r="DU114" s="817"/>
      <c r="DV114" s="860" t="s">
        <v>441</v>
      </c>
      <c r="DW114" s="861"/>
      <c r="DX114" s="861"/>
      <c r="DY114" s="861"/>
      <c r="DZ114" s="862"/>
    </row>
    <row r="115" spans="1:130" s="226"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10018</v>
      </c>
      <c r="AB115" s="955"/>
      <c r="AC115" s="955"/>
      <c r="AD115" s="955"/>
      <c r="AE115" s="956"/>
      <c r="AF115" s="957">
        <v>10775</v>
      </c>
      <c r="AG115" s="955"/>
      <c r="AH115" s="955"/>
      <c r="AI115" s="955"/>
      <c r="AJ115" s="956"/>
      <c r="AK115" s="957">
        <v>19162</v>
      </c>
      <c r="AL115" s="955"/>
      <c r="AM115" s="955"/>
      <c r="AN115" s="955"/>
      <c r="AO115" s="956"/>
      <c r="AP115" s="958">
        <v>1.3</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v>393</v>
      </c>
      <c r="BR115" s="853"/>
      <c r="BS115" s="853"/>
      <c r="BT115" s="853"/>
      <c r="BU115" s="853"/>
      <c r="BV115" s="853">
        <v>297</v>
      </c>
      <c r="BW115" s="853"/>
      <c r="BX115" s="853"/>
      <c r="BY115" s="853"/>
      <c r="BZ115" s="853"/>
      <c r="CA115" s="853">
        <v>299</v>
      </c>
      <c r="CB115" s="853"/>
      <c r="CC115" s="853"/>
      <c r="CD115" s="853"/>
      <c r="CE115" s="853"/>
      <c r="CF115" s="911">
        <v>0</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443</v>
      </c>
      <c r="DH115" s="816"/>
      <c r="DI115" s="816"/>
      <c r="DJ115" s="816"/>
      <c r="DK115" s="817"/>
      <c r="DL115" s="818" t="s">
        <v>179</v>
      </c>
      <c r="DM115" s="816"/>
      <c r="DN115" s="816"/>
      <c r="DO115" s="816"/>
      <c r="DP115" s="817"/>
      <c r="DQ115" s="818" t="s">
        <v>179</v>
      </c>
      <c r="DR115" s="816"/>
      <c r="DS115" s="816"/>
      <c r="DT115" s="816"/>
      <c r="DU115" s="817"/>
      <c r="DV115" s="860" t="s">
        <v>179</v>
      </c>
      <c r="DW115" s="861"/>
      <c r="DX115" s="861"/>
      <c r="DY115" s="861"/>
      <c r="DZ115" s="862"/>
    </row>
    <row r="116" spans="1:130" s="226"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13</v>
      </c>
      <c r="AB116" s="816"/>
      <c r="AC116" s="816"/>
      <c r="AD116" s="816"/>
      <c r="AE116" s="817"/>
      <c r="AF116" s="818">
        <v>25</v>
      </c>
      <c r="AG116" s="816"/>
      <c r="AH116" s="816"/>
      <c r="AI116" s="816"/>
      <c r="AJ116" s="817"/>
      <c r="AK116" s="818">
        <v>110</v>
      </c>
      <c r="AL116" s="816"/>
      <c r="AM116" s="816"/>
      <c r="AN116" s="816"/>
      <c r="AO116" s="817"/>
      <c r="AP116" s="860">
        <v>0</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443</v>
      </c>
      <c r="BW116" s="853"/>
      <c r="BX116" s="853"/>
      <c r="BY116" s="853"/>
      <c r="BZ116" s="853"/>
      <c r="CA116" s="853" t="s">
        <v>441</v>
      </c>
      <c r="CB116" s="853"/>
      <c r="CC116" s="853"/>
      <c r="CD116" s="853"/>
      <c r="CE116" s="853"/>
      <c r="CF116" s="911" t="s">
        <v>179</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179</v>
      </c>
      <c r="DH116" s="816"/>
      <c r="DI116" s="816"/>
      <c r="DJ116" s="816"/>
      <c r="DK116" s="817"/>
      <c r="DL116" s="818" t="s">
        <v>179</v>
      </c>
      <c r="DM116" s="816"/>
      <c r="DN116" s="816"/>
      <c r="DO116" s="816"/>
      <c r="DP116" s="817"/>
      <c r="DQ116" s="818" t="s">
        <v>179</v>
      </c>
      <c r="DR116" s="816"/>
      <c r="DS116" s="816"/>
      <c r="DT116" s="816"/>
      <c r="DU116" s="817"/>
      <c r="DV116" s="860" t="s">
        <v>443</v>
      </c>
      <c r="DW116" s="861"/>
      <c r="DX116" s="861"/>
      <c r="DY116" s="861"/>
      <c r="DZ116" s="862"/>
    </row>
    <row r="117" spans="1:130" s="226"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460002</v>
      </c>
      <c r="AB117" s="939"/>
      <c r="AC117" s="939"/>
      <c r="AD117" s="939"/>
      <c r="AE117" s="940"/>
      <c r="AF117" s="941">
        <v>513122</v>
      </c>
      <c r="AG117" s="939"/>
      <c r="AH117" s="939"/>
      <c r="AI117" s="939"/>
      <c r="AJ117" s="940"/>
      <c r="AK117" s="941">
        <v>567942</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179</v>
      </c>
      <c r="BR117" s="853"/>
      <c r="BS117" s="853"/>
      <c r="BT117" s="853"/>
      <c r="BU117" s="853"/>
      <c r="BV117" s="853" t="s">
        <v>179</v>
      </c>
      <c r="BW117" s="853"/>
      <c r="BX117" s="853"/>
      <c r="BY117" s="853"/>
      <c r="BZ117" s="853"/>
      <c r="CA117" s="853" t="s">
        <v>179</v>
      </c>
      <c r="CB117" s="853"/>
      <c r="CC117" s="853"/>
      <c r="CD117" s="853"/>
      <c r="CE117" s="853"/>
      <c r="CF117" s="911" t="s">
        <v>179</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441</v>
      </c>
      <c r="DH117" s="816"/>
      <c r="DI117" s="816"/>
      <c r="DJ117" s="816"/>
      <c r="DK117" s="817"/>
      <c r="DL117" s="818" t="s">
        <v>179</v>
      </c>
      <c r="DM117" s="816"/>
      <c r="DN117" s="816"/>
      <c r="DO117" s="816"/>
      <c r="DP117" s="817"/>
      <c r="DQ117" s="818" t="s">
        <v>448</v>
      </c>
      <c r="DR117" s="816"/>
      <c r="DS117" s="816"/>
      <c r="DT117" s="816"/>
      <c r="DU117" s="817"/>
      <c r="DV117" s="860" t="s">
        <v>441</v>
      </c>
      <c r="DW117" s="861"/>
      <c r="DX117" s="861"/>
      <c r="DY117" s="861"/>
      <c r="DZ117" s="862"/>
    </row>
    <row r="118" spans="1:130" s="226"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312</v>
      </c>
      <c r="AL118" s="932"/>
      <c r="AM118" s="932"/>
      <c r="AN118" s="932"/>
      <c r="AO118" s="933"/>
      <c r="AP118" s="935" t="s">
        <v>435</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441</v>
      </c>
      <c r="BR118" s="881"/>
      <c r="BS118" s="881"/>
      <c r="BT118" s="881"/>
      <c r="BU118" s="881"/>
      <c r="BV118" s="881" t="s">
        <v>441</v>
      </c>
      <c r="BW118" s="881"/>
      <c r="BX118" s="881"/>
      <c r="BY118" s="881"/>
      <c r="BZ118" s="881"/>
      <c r="CA118" s="881" t="s">
        <v>448</v>
      </c>
      <c r="CB118" s="881"/>
      <c r="CC118" s="881"/>
      <c r="CD118" s="881"/>
      <c r="CE118" s="881"/>
      <c r="CF118" s="911" t="s">
        <v>441</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179</v>
      </c>
      <c r="DH118" s="816"/>
      <c r="DI118" s="816"/>
      <c r="DJ118" s="816"/>
      <c r="DK118" s="817"/>
      <c r="DL118" s="818" t="s">
        <v>448</v>
      </c>
      <c r="DM118" s="816"/>
      <c r="DN118" s="816"/>
      <c r="DO118" s="816"/>
      <c r="DP118" s="817"/>
      <c r="DQ118" s="818" t="s">
        <v>441</v>
      </c>
      <c r="DR118" s="816"/>
      <c r="DS118" s="816"/>
      <c r="DT118" s="816"/>
      <c r="DU118" s="817"/>
      <c r="DV118" s="860" t="s">
        <v>179</v>
      </c>
      <c r="DW118" s="861"/>
      <c r="DX118" s="861"/>
      <c r="DY118" s="861"/>
      <c r="DZ118" s="862"/>
    </row>
    <row r="119" spans="1:130" s="226"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443</v>
      </c>
      <c r="AB119" s="925"/>
      <c r="AC119" s="925"/>
      <c r="AD119" s="925"/>
      <c r="AE119" s="926"/>
      <c r="AF119" s="927" t="s">
        <v>441</v>
      </c>
      <c r="AG119" s="925"/>
      <c r="AH119" s="925"/>
      <c r="AI119" s="925"/>
      <c r="AJ119" s="926"/>
      <c r="AK119" s="927" t="s">
        <v>441</v>
      </c>
      <c r="AL119" s="925"/>
      <c r="AM119" s="925"/>
      <c r="AN119" s="925"/>
      <c r="AO119" s="926"/>
      <c r="AP119" s="928" t="s">
        <v>179</v>
      </c>
      <c r="AQ119" s="929"/>
      <c r="AR119" s="929"/>
      <c r="AS119" s="929"/>
      <c r="AT119" s="930"/>
      <c r="AU119" s="970"/>
      <c r="AV119" s="971"/>
      <c r="AW119" s="971"/>
      <c r="AX119" s="971"/>
      <c r="AY119" s="971"/>
      <c r="AZ119" s="247" t="s">
        <v>191</v>
      </c>
      <c r="BA119" s="247"/>
      <c r="BB119" s="247"/>
      <c r="BC119" s="247"/>
      <c r="BD119" s="247"/>
      <c r="BE119" s="247"/>
      <c r="BF119" s="247"/>
      <c r="BG119" s="247"/>
      <c r="BH119" s="247"/>
      <c r="BI119" s="247"/>
      <c r="BJ119" s="247"/>
      <c r="BK119" s="247"/>
      <c r="BL119" s="247"/>
      <c r="BM119" s="247"/>
      <c r="BN119" s="247"/>
      <c r="BO119" s="913" t="s">
        <v>468</v>
      </c>
      <c r="BP119" s="914"/>
      <c r="BQ119" s="915">
        <v>5756256</v>
      </c>
      <c r="BR119" s="881"/>
      <c r="BS119" s="881"/>
      <c r="BT119" s="881"/>
      <c r="BU119" s="881"/>
      <c r="BV119" s="881">
        <v>5741424</v>
      </c>
      <c r="BW119" s="881"/>
      <c r="BX119" s="881"/>
      <c r="BY119" s="881"/>
      <c r="BZ119" s="881"/>
      <c r="CA119" s="881">
        <v>5637193</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31055</v>
      </c>
      <c r="DH119" s="800"/>
      <c r="DI119" s="800"/>
      <c r="DJ119" s="800"/>
      <c r="DK119" s="801"/>
      <c r="DL119" s="802">
        <v>41308</v>
      </c>
      <c r="DM119" s="800"/>
      <c r="DN119" s="800"/>
      <c r="DO119" s="800"/>
      <c r="DP119" s="801"/>
      <c r="DQ119" s="802">
        <v>50778</v>
      </c>
      <c r="DR119" s="800"/>
      <c r="DS119" s="800"/>
      <c r="DT119" s="800"/>
      <c r="DU119" s="801"/>
      <c r="DV119" s="884">
        <v>3.3</v>
      </c>
      <c r="DW119" s="885"/>
      <c r="DX119" s="885"/>
      <c r="DY119" s="885"/>
      <c r="DZ119" s="886"/>
    </row>
    <row r="120" spans="1:130" s="226" customFormat="1" ht="26.25" customHeight="1" x14ac:dyDescent="0.15">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441</v>
      </c>
      <c r="AB120" s="816"/>
      <c r="AC120" s="816"/>
      <c r="AD120" s="816"/>
      <c r="AE120" s="817"/>
      <c r="AF120" s="818" t="s">
        <v>179</v>
      </c>
      <c r="AG120" s="816"/>
      <c r="AH120" s="816"/>
      <c r="AI120" s="816"/>
      <c r="AJ120" s="817"/>
      <c r="AK120" s="818" t="s">
        <v>441</v>
      </c>
      <c r="AL120" s="816"/>
      <c r="AM120" s="816"/>
      <c r="AN120" s="816"/>
      <c r="AO120" s="817"/>
      <c r="AP120" s="860" t="s">
        <v>179</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1835308</v>
      </c>
      <c r="BR120" s="878"/>
      <c r="BS120" s="878"/>
      <c r="BT120" s="878"/>
      <c r="BU120" s="878"/>
      <c r="BV120" s="878">
        <v>2090131</v>
      </c>
      <c r="BW120" s="878"/>
      <c r="BX120" s="878"/>
      <c r="BY120" s="878"/>
      <c r="BZ120" s="878"/>
      <c r="CA120" s="878">
        <v>2234511</v>
      </c>
      <c r="CB120" s="878"/>
      <c r="CC120" s="878"/>
      <c r="CD120" s="878"/>
      <c r="CE120" s="878"/>
      <c r="CF120" s="902">
        <v>145.80000000000001</v>
      </c>
      <c r="CG120" s="903"/>
      <c r="CH120" s="903"/>
      <c r="CI120" s="903"/>
      <c r="CJ120" s="903"/>
      <c r="CK120" s="904" t="s">
        <v>472</v>
      </c>
      <c r="CL120" s="888"/>
      <c r="CM120" s="888"/>
      <c r="CN120" s="888"/>
      <c r="CO120" s="889"/>
      <c r="CP120" s="908" t="s">
        <v>415</v>
      </c>
      <c r="CQ120" s="909"/>
      <c r="CR120" s="909"/>
      <c r="CS120" s="909"/>
      <c r="CT120" s="909"/>
      <c r="CU120" s="909"/>
      <c r="CV120" s="909"/>
      <c r="CW120" s="909"/>
      <c r="CX120" s="909"/>
      <c r="CY120" s="909"/>
      <c r="CZ120" s="909"/>
      <c r="DA120" s="909"/>
      <c r="DB120" s="909"/>
      <c r="DC120" s="909"/>
      <c r="DD120" s="909"/>
      <c r="DE120" s="909"/>
      <c r="DF120" s="910"/>
      <c r="DG120" s="897">
        <v>370848</v>
      </c>
      <c r="DH120" s="878"/>
      <c r="DI120" s="878"/>
      <c r="DJ120" s="878"/>
      <c r="DK120" s="878"/>
      <c r="DL120" s="878">
        <v>329703</v>
      </c>
      <c r="DM120" s="878"/>
      <c r="DN120" s="878"/>
      <c r="DO120" s="878"/>
      <c r="DP120" s="878"/>
      <c r="DQ120" s="878">
        <v>293992</v>
      </c>
      <c r="DR120" s="878"/>
      <c r="DS120" s="878"/>
      <c r="DT120" s="878"/>
      <c r="DU120" s="878"/>
      <c r="DV120" s="879">
        <v>19.2</v>
      </c>
      <c r="DW120" s="879"/>
      <c r="DX120" s="879"/>
      <c r="DY120" s="879"/>
      <c r="DZ120" s="880"/>
    </row>
    <row r="121" spans="1:130" s="226" customFormat="1" ht="26.25" customHeight="1" x14ac:dyDescent="0.15">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179</v>
      </c>
      <c r="AB121" s="816"/>
      <c r="AC121" s="816"/>
      <c r="AD121" s="816"/>
      <c r="AE121" s="817"/>
      <c r="AF121" s="818" t="s">
        <v>179</v>
      </c>
      <c r="AG121" s="816"/>
      <c r="AH121" s="816"/>
      <c r="AI121" s="816"/>
      <c r="AJ121" s="817"/>
      <c r="AK121" s="818" t="s">
        <v>443</v>
      </c>
      <c r="AL121" s="816"/>
      <c r="AM121" s="816"/>
      <c r="AN121" s="816"/>
      <c r="AO121" s="817"/>
      <c r="AP121" s="860" t="s">
        <v>441</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558982</v>
      </c>
      <c r="BR121" s="853"/>
      <c r="BS121" s="853"/>
      <c r="BT121" s="853"/>
      <c r="BU121" s="853"/>
      <c r="BV121" s="853">
        <v>526037</v>
      </c>
      <c r="BW121" s="853"/>
      <c r="BX121" s="853"/>
      <c r="BY121" s="853"/>
      <c r="BZ121" s="853"/>
      <c r="CA121" s="853">
        <v>502592</v>
      </c>
      <c r="CB121" s="853"/>
      <c r="CC121" s="853"/>
      <c r="CD121" s="853"/>
      <c r="CE121" s="853"/>
      <c r="CF121" s="911">
        <v>32.799999999999997</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52">
        <v>210401</v>
      </c>
      <c r="DH121" s="853"/>
      <c r="DI121" s="853"/>
      <c r="DJ121" s="853"/>
      <c r="DK121" s="853"/>
      <c r="DL121" s="853">
        <v>223386</v>
      </c>
      <c r="DM121" s="853"/>
      <c r="DN121" s="853"/>
      <c r="DO121" s="853"/>
      <c r="DP121" s="853"/>
      <c r="DQ121" s="853">
        <v>266568</v>
      </c>
      <c r="DR121" s="853"/>
      <c r="DS121" s="853"/>
      <c r="DT121" s="853"/>
      <c r="DU121" s="853"/>
      <c r="DV121" s="830">
        <v>17.399999999999999</v>
      </c>
      <c r="DW121" s="830"/>
      <c r="DX121" s="830"/>
      <c r="DY121" s="830"/>
      <c r="DZ121" s="831"/>
    </row>
    <row r="122" spans="1:130" s="226"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179</v>
      </c>
      <c r="AB122" s="816"/>
      <c r="AC122" s="816"/>
      <c r="AD122" s="816"/>
      <c r="AE122" s="817"/>
      <c r="AF122" s="818" t="s">
        <v>441</v>
      </c>
      <c r="AG122" s="816"/>
      <c r="AH122" s="816"/>
      <c r="AI122" s="816"/>
      <c r="AJ122" s="817"/>
      <c r="AK122" s="818" t="s">
        <v>441</v>
      </c>
      <c r="AL122" s="816"/>
      <c r="AM122" s="816"/>
      <c r="AN122" s="816"/>
      <c r="AO122" s="817"/>
      <c r="AP122" s="860" t="s">
        <v>441</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3536704</v>
      </c>
      <c r="BR122" s="881"/>
      <c r="BS122" s="881"/>
      <c r="BT122" s="881"/>
      <c r="BU122" s="881"/>
      <c r="BV122" s="881">
        <v>3515794</v>
      </c>
      <c r="BW122" s="881"/>
      <c r="BX122" s="881"/>
      <c r="BY122" s="881"/>
      <c r="BZ122" s="881"/>
      <c r="CA122" s="881">
        <v>3421938</v>
      </c>
      <c r="CB122" s="881"/>
      <c r="CC122" s="881"/>
      <c r="CD122" s="881"/>
      <c r="CE122" s="881"/>
      <c r="CF122" s="882">
        <v>223.3</v>
      </c>
      <c r="CG122" s="883"/>
      <c r="CH122" s="883"/>
      <c r="CI122" s="883"/>
      <c r="CJ122" s="883"/>
      <c r="CK122" s="905"/>
      <c r="CL122" s="891"/>
      <c r="CM122" s="891"/>
      <c r="CN122" s="891"/>
      <c r="CO122" s="892"/>
      <c r="CP122" s="871" t="s">
        <v>410</v>
      </c>
      <c r="CQ122" s="872"/>
      <c r="CR122" s="872"/>
      <c r="CS122" s="872"/>
      <c r="CT122" s="872"/>
      <c r="CU122" s="872"/>
      <c r="CV122" s="872"/>
      <c r="CW122" s="872"/>
      <c r="CX122" s="872"/>
      <c r="CY122" s="872"/>
      <c r="CZ122" s="872"/>
      <c r="DA122" s="872"/>
      <c r="DB122" s="872"/>
      <c r="DC122" s="872"/>
      <c r="DD122" s="872"/>
      <c r="DE122" s="872"/>
      <c r="DF122" s="873"/>
      <c r="DG122" s="852" t="s">
        <v>179</v>
      </c>
      <c r="DH122" s="853"/>
      <c r="DI122" s="853"/>
      <c r="DJ122" s="853"/>
      <c r="DK122" s="853"/>
      <c r="DL122" s="853" t="s">
        <v>179</v>
      </c>
      <c r="DM122" s="853"/>
      <c r="DN122" s="853"/>
      <c r="DO122" s="853"/>
      <c r="DP122" s="853"/>
      <c r="DQ122" s="853" t="s">
        <v>441</v>
      </c>
      <c r="DR122" s="853"/>
      <c r="DS122" s="853"/>
      <c r="DT122" s="853"/>
      <c r="DU122" s="853"/>
      <c r="DV122" s="830" t="s">
        <v>179</v>
      </c>
      <c r="DW122" s="830"/>
      <c r="DX122" s="830"/>
      <c r="DY122" s="830"/>
      <c r="DZ122" s="831"/>
    </row>
    <row r="123" spans="1:130" s="226"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179</v>
      </c>
      <c r="AB123" s="816"/>
      <c r="AC123" s="816"/>
      <c r="AD123" s="816"/>
      <c r="AE123" s="817"/>
      <c r="AF123" s="818" t="s">
        <v>441</v>
      </c>
      <c r="AG123" s="816"/>
      <c r="AH123" s="816"/>
      <c r="AI123" s="816"/>
      <c r="AJ123" s="817"/>
      <c r="AK123" s="818" t="s">
        <v>179</v>
      </c>
      <c r="AL123" s="816"/>
      <c r="AM123" s="816"/>
      <c r="AN123" s="816"/>
      <c r="AO123" s="817"/>
      <c r="AP123" s="860" t="s">
        <v>179</v>
      </c>
      <c r="AQ123" s="861"/>
      <c r="AR123" s="861"/>
      <c r="AS123" s="861"/>
      <c r="AT123" s="862"/>
      <c r="AU123" s="922"/>
      <c r="AV123" s="923"/>
      <c r="AW123" s="923"/>
      <c r="AX123" s="923"/>
      <c r="AY123" s="923"/>
      <c r="AZ123" s="247" t="s">
        <v>191</v>
      </c>
      <c r="BA123" s="247"/>
      <c r="BB123" s="247"/>
      <c r="BC123" s="247"/>
      <c r="BD123" s="247"/>
      <c r="BE123" s="247"/>
      <c r="BF123" s="247"/>
      <c r="BG123" s="247"/>
      <c r="BH123" s="247"/>
      <c r="BI123" s="247"/>
      <c r="BJ123" s="247"/>
      <c r="BK123" s="247"/>
      <c r="BL123" s="247"/>
      <c r="BM123" s="247"/>
      <c r="BN123" s="247"/>
      <c r="BO123" s="913" t="s">
        <v>476</v>
      </c>
      <c r="BP123" s="914"/>
      <c r="BQ123" s="868">
        <v>5930994</v>
      </c>
      <c r="BR123" s="869"/>
      <c r="BS123" s="869"/>
      <c r="BT123" s="869"/>
      <c r="BU123" s="869"/>
      <c r="BV123" s="869">
        <v>6131962</v>
      </c>
      <c r="BW123" s="869"/>
      <c r="BX123" s="869"/>
      <c r="BY123" s="869"/>
      <c r="BZ123" s="869"/>
      <c r="CA123" s="869">
        <v>6159041</v>
      </c>
      <c r="CB123" s="869"/>
      <c r="CC123" s="869"/>
      <c r="CD123" s="869"/>
      <c r="CE123" s="869"/>
      <c r="CF123" s="784"/>
      <c r="CG123" s="785"/>
      <c r="CH123" s="785"/>
      <c r="CI123" s="785"/>
      <c r="CJ123" s="870"/>
      <c r="CK123" s="905"/>
      <c r="CL123" s="891"/>
      <c r="CM123" s="891"/>
      <c r="CN123" s="891"/>
      <c r="CO123" s="892"/>
      <c r="CP123" s="871" t="s">
        <v>477</v>
      </c>
      <c r="CQ123" s="872"/>
      <c r="CR123" s="872"/>
      <c r="CS123" s="872"/>
      <c r="CT123" s="872"/>
      <c r="CU123" s="872"/>
      <c r="CV123" s="872"/>
      <c r="CW123" s="872"/>
      <c r="CX123" s="872"/>
      <c r="CY123" s="872"/>
      <c r="CZ123" s="872"/>
      <c r="DA123" s="872"/>
      <c r="DB123" s="872"/>
      <c r="DC123" s="872"/>
      <c r="DD123" s="872"/>
      <c r="DE123" s="872"/>
      <c r="DF123" s="873"/>
      <c r="DG123" s="815" t="s">
        <v>179</v>
      </c>
      <c r="DH123" s="816"/>
      <c r="DI123" s="816"/>
      <c r="DJ123" s="816"/>
      <c r="DK123" s="817"/>
      <c r="DL123" s="818" t="s">
        <v>441</v>
      </c>
      <c r="DM123" s="816"/>
      <c r="DN123" s="816"/>
      <c r="DO123" s="816"/>
      <c r="DP123" s="817"/>
      <c r="DQ123" s="818" t="s">
        <v>179</v>
      </c>
      <c r="DR123" s="816"/>
      <c r="DS123" s="816"/>
      <c r="DT123" s="816"/>
      <c r="DU123" s="817"/>
      <c r="DV123" s="860" t="s">
        <v>441</v>
      </c>
      <c r="DW123" s="861"/>
      <c r="DX123" s="861"/>
      <c r="DY123" s="861"/>
      <c r="DZ123" s="862"/>
    </row>
    <row r="124" spans="1:130" s="226" customFormat="1" ht="26.25" customHeight="1" thickBot="1" x14ac:dyDescent="0.2">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441</v>
      </c>
      <c r="AB124" s="816"/>
      <c r="AC124" s="816"/>
      <c r="AD124" s="816"/>
      <c r="AE124" s="817"/>
      <c r="AF124" s="818" t="s">
        <v>441</v>
      </c>
      <c r="AG124" s="816"/>
      <c r="AH124" s="816"/>
      <c r="AI124" s="816"/>
      <c r="AJ124" s="817"/>
      <c r="AK124" s="818" t="s">
        <v>443</v>
      </c>
      <c r="AL124" s="816"/>
      <c r="AM124" s="816"/>
      <c r="AN124" s="816"/>
      <c r="AO124" s="817"/>
      <c r="AP124" s="860" t="s">
        <v>179</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443</v>
      </c>
      <c r="BR124" s="867"/>
      <c r="BS124" s="867"/>
      <c r="BT124" s="867"/>
      <c r="BU124" s="867"/>
      <c r="BV124" s="867" t="s">
        <v>443</v>
      </c>
      <c r="BW124" s="867"/>
      <c r="BX124" s="867"/>
      <c r="BY124" s="867"/>
      <c r="BZ124" s="867"/>
      <c r="CA124" s="867" t="s">
        <v>443</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179</v>
      </c>
      <c r="DH124" s="800"/>
      <c r="DI124" s="800"/>
      <c r="DJ124" s="800"/>
      <c r="DK124" s="801"/>
      <c r="DL124" s="802" t="s">
        <v>441</v>
      </c>
      <c r="DM124" s="800"/>
      <c r="DN124" s="800"/>
      <c r="DO124" s="800"/>
      <c r="DP124" s="801"/>
      <c r="DQ124" s="802" t="s">
        <v>441</v>
      </c>
      <c r="DR124" s="800"/>
      <c r="DS124" s="800"/>
      <c r="DT124" s="800"/>
      <c r="DU124" s="801"/>
      <c r="DV124" s="884" t="s">
        <v>441</v>
      </c>
      <c r="DW124" s="885"/>
      <c r="DX124" s="885"/>
      <c r="DY124" s="885"/>
      <c r="DZ124" s="886"/>
    </row>
    <row r="125" spans="1:130" s="226" customFormat="1" ht="26.25" customHeight="1" x14ac:dyDescent="0.15">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179</v>
      </c>
      <c r="AB125" s="816"/>
      <c r="AC125" s="816"/>
      <c r="AD125" s="816"/>
      <c r="AE125" s="817"/>
      <c r="AF125" s="818" t="s">
        <v>441</v>
      </c>
      <c r="AG125" s="816"/>
      <c r="AH125" s="816"/>
      <c r="AI125" s="816"/>
      <c r="AJ125" s="817"/>
      <c r="AK125" s="818" t="s">
        <v>441</v>
      </c>
      <c r="AL125" s="816"/>
      <c r="AM125" s="816"/>
      <c r="AN125" s="816"/>
      <c r="AO125" s="817"/>
      <c r="AP125" s="860" t="s">
        <v>179</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441</v>
      </c>
      <c r="DH125" s="878"/>
      <c r="DI125" s="878"/>
      <c r="DJ125" s="878"/>
      <c r="DK125" s="878"/>
      <c r="DL125" s="878" t="s">
        <v>441</v>
      </c>
      <c r="DM125" s="878"/>
      <c r="DN125" s="878"/>
      <c r="DO125" s="878"/>
      <c r="DP125" s="878"/>
      <c r="DQ125" s="878" t="s">
        <v>179</v>
      </c>
      <c r="DR125" s="878"/>
      <c r="DS125" s="878"/>
      <c r="DT125" s="878"/>
      <c r="DU125" s="878"/>
      <c r="DV125" s="879" t="s">
        <v>441</v>
      </c>
      <c r="DW125" s="879"/>
      <c r="DX125" s="879"/>
      <c r="DY125" s="879"/>
      <c r="DZ125" s="880"/>
    </row>
    <row r="126" spans="1:130" s="226" customFormat="1" ht="26.25" customHeight="1" thickBot="1" x14ac:dyDescent="0.2">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10018</v>
      </c>
      <c r="AB126" s="816"/>
      <c r="AC126" s="816"/>
      <c r="AD126" s="816"/>
      <c r="AE126" s="817"/>
      <c r="AF126" s="818">
        <v>10775</v>
      </c>
      <c r="AG126" s="816"/>
      <c r="AH126" s="816"/>
      <c r="AI126" s="816"/>
      <c r="AJ126" s="817"/>
      <c r="AK126" s="818">
        <v>19162</v>
      </c>
      <c r="AL126" s="816"/>
      <c r="AM126" s="816"/>
      <c r="AN126" s="816"/>
      <c r="AO126" s="817"/>
      <c r="AP126" s="860">
        <v>1.3</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441</v>
      </c>
      <c r="DH126" s="853"/>
      <c r="DI126" s="853"/>
      <c r="DJ126" s="853"/>
      <c r="DK126" s="853"/>
      <c r="DL126" s="853" t="s">
        <v>179</v>
      </c>
      <c r="DM126" s="853"/>
      <c r="DN126" s="853"/>
      <c r="DO126" s="853"/>
      <c r="DP126" s="853"/>
      <c r="DQ126" s="853" t="s">
        <v>441</v>
      </c>
      <c r="DR126" s="853"/>
      <c r="DS126" s="853"/>
      <c r="DT126" s="853"/>
      <c r="DU126" s="853"/>
      <c r="DV126" s="830" t="s">
        <v>441</v>
      </c>
      <c r="DW126" s="830"/>
      <c r="DX126" s="830"/>
      <c r="DY126" s="830"/>
      <c r="DZ126" s="831"/>
    </row>
    <row r="127" spans="1:130" s="226" customFormat="1" ht="26.25" customHeight="1" x14ac:dyDescent="0.15">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441</v>
      </c>
      <c r="AB127" s="816"/>
      <c r="AC127" s="816"/>
      <c r="AD127" s="816"/>
      <c r="AE127" s="817"/>
      <c r="AF127" s="818" t="s">
        <v>179</v>
      </c>
      <c r="AG127" s="816"/>
      <c r="AH127" s="816"/>
      <c r="AI127" s="816"/>
      <c r="AJ127" s="817"/>
      <c r="AK127" s="818" t="s">
        <v>441</v>
      </c>
      <c r="AL127" s="816"/>
      <c r="AM127" s="816"/>
      <c r="AN127" s="816"/>
      <c r="AO127" s="817"/>
      <c r="AP127" s="860" t="s">
        <v>179</v>
      </c>
      <c r="AQ127" s="861"/>
      <c r="AR127" s="861"/>
      <c r="AS127" s="861"/>
      <c r="AT127" s="862"/>
      <c r="AU127" s="228"/>
      <c r="AV127" s="228"/>
      <c r="AW127" s="228"/>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441</v>
      </c>
      <c r="DH127" s="853"/>
      <c r="DI127" s="853"/>
      <c r="DJ127" s="853"/>
      <c r="DK127" s="853"/>
      <c r="DL127" s="853" t="s">
        <v>441</v>
      </c>
      <c r="DM127" s="853"/>
      <c r="DN127" s="853"/>
      <c r="DO127" s="853"/>
      <c r="DP127" s="853"/>
      <c r="DQ127" s="853" t="s">
        <v>179</v>
      </c>
      <c r="DR127" s="853"/>
      <c r="DS127" s="853"/>
      <c r="DT127" s="853"/>
      <c r="DU127" s="853"/>
      <c r="DV127" s="830" t="s">
        <v>179</v>
      </c>
      <c r="DW127" s="830"/>
      <c r="DX127" s="830"/>
      <c r="DY127" s="830"/>
      <c r="DZ127" s="831"/>
    </row>
    <row r="128" spans="1:130" s="226" customFormat="1" ht="26.25" customHeight="1" thickBot="1" x14ac:dyDescent="0.2">
      <c r="A128" s="832" t="s">
        <v>489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490</v>
      </c>
      <c r="X128" s="834"/>
      <c r="Y128" s="834"/>
      <c r="Z128" s="835"/>
      <c r="AA128" s="836">
        <v>47099</v>
      </c>
      <c r="AB128" s="837"/>
      <c r="AC128" s="837"/>
      <c r="AD128" s="837"/>
      <c r="AE128" s="838"/>
      <c r="AF128" s="839">
        <v>48194</v>
      </c>
      <c r="AG128" s="837"/>
      <c r="AH128" s="837"/>
      <c r="AI128" s="837"/>
      <c r="AJ128" s="838"/>
      <c r="AK128" s="839">
        <v>53890</v>
      </c>
      <c r="AL128" s="837"/>
      <c r="AM128" s="837"/>
      <c r="AN128" s="837"/>
      <c r="AO128" s="838"/>
      <c r="AP128" s="840"/>
      <c r="AQ128" s="841"/>
      <c r="AR128" s="841"/>
      <c r="AS128" s="841"/>
      <c r="AT128" s="842"/>
      <c r="AU128" s="228"/>
      <c r="AV128" s="228"/>
      <c r="AW128" s="228"/>
      <c r="AX128" s="843" t="s">
        <v>491</v>
      </c>
      <c r="AY128" s="844"/>
      <c r="AZ128" s="844"/>
      <c r="BA128" s="844"/>
      <c r="BB128" s="844"/>
      <c r="BC128" s="844"/>
      <c r="BD128" s="844"/>
      <c r="BE128" s="845"/>
      <c r="BF128" s="822" t="s">
        <v>179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492</v>
      </c>
      <c r="CQ128" s="766"/>
      <c r="CR128" s="766"/>
      <c r="CS128" s="766"/>
      <c r="CT128" s="766"/>
      <c r="CU128" s="766"/>
      <c r="CV128" s="766"/>
      <c r="CW128" s="766"/>
      <c r="CX128" s="766"/>
      <c r="CY128" s="766"/>
      <c r="CZ128" s="766"/>
      <c r="DA128" s="766"/>
      <c r="DB128" s="766"/>
      <c r="DC128" s="766"/>
      <c r="DD128" s="766"/>
      <c r="DE128" s="766"/>
      <c r="DF128" s="767"/>
      <c r="DG128" s="826">
        <v>393</v>
      </c>
      <c r="DH128" s="827"/>
      <c r="DI128" s="827"/>
      <c r="DJ128" s="827"/>
      <c r="DK128" s="827"/>
      <c r="DL128" s="827">
        <v>297</v>
      </c>
      <c r="DM128" s="827"/>
      <c r="DN128" s="827"/>
      <c r="DO128" s="827"/>
      <c r="DP128" s="827"/>
      <c r="DQ128" s="827">
        <v>299</v>
      </c>
      <c r="DR128" s="827"/>
      <c r="DS128" s="827"/>
      <c r="DT128" s="827"/>
      <c r="DU128" s="827"/>
      <c r="DV128" s="828">
        <v>0</v>
      </c>
      <c r="DW128" s="828"/>
      <c r="DX128" s="828"/>
      <c r="DY128" s="828"/>
      <c r="DZ128" s="829"/>
    </row>
    <row r="129" spans="1:131" s="226"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493</v>
      </c>
      <c r="X129" s="813"/>
      <c r="Y129" s="813"/>
      <c r="Z129" s="814"/>
      <c r="AA129" s="815">
        <v>1677734</v>
      </c>
      <c r="AB129" s="816"/>
      <c r="AC129" s="816"/>
      <c r="AD129" s="816"/>
      <c r="AE129" s="817"/>
      <c r="AF129" s="818">
        <v>1890093</v>
      </c>
      <c r="AG129" s="816"/>
      <c r="AH129" s="816"/>
      <c r="AI129" s="816"/>
      <c r="AJ129" s="817"/>
      <c r="AK129" s="818">
        <v>1871584</v>
      </c>
      <c r="AL129" s="816"/>
      <c r="AM129" s="816"/>
      <c r="AN129" s="816"/>
      <c r="AO129" s="817"/>
      <c r="AP129" s="819"/>
      <c r="AQ129" s="820"/>
      <c r="AR129" s="820"/>
      <c r="AS129" s="820"/>
      <c r="AT129" s="821"/>
      <c r="AU129" s="229"/>
      <c r="AV129" s="229"/>
      <c r="AW129" s="229"/>
      <c r="AX129" s="787" t="s">
        <v>494</v>
      </c>
      <c r="AY129" s="788"/>
      <c r="AZ129" s="788"/>
      <c r="BA129" s="788"/>
      <c r="BB129" s="788"/>
      <c r="BC129" s="788"/>
      <c r="BD129" s="788"/>
      <c r="BE129" s="789"/>
      <c r="BF129" s="806" t="s">
        <v>179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10" t="s">
        <v>495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496</v>
      </c>
      <c r="X130" s="813"/>
      <c r="Y130" s="813"/>
      <c r="Z130" s="814"/>
      <c r="AA130" s="815">
        <v>260676</v>
      </c>
      <c r="AB130" s="816"/>
      <c r="AC130" s="816"/>
      <c r="AD130" s="816"/>
      <c r="AE130" s="817"/>
      <c r="AF130" s="818">
        <v>310776</v>
      </c>
      <c r="AG130" s="816"/>
      <c r="AH130" s="816"/>
      <c r="AI130" s="816"/>
      <c r="AJ130" s="817"/>
      <c r="AK130" s="818">
        <v>338892</v>
      </c>
      <c r="AL130" s="816"/>
      <c r="AM130" s="816"/>
      <c r="AN130" s="816"/>
      <c r="AO130" s="817"/>
      <c r="AP130" s="819"/>
      <c r="AQ130" s="820"/>
      <c r="AR130" s="820"/>
      <c r="AS130" s="820"/>
      <c r="AT130" s="821"/>
      <c r="AU130" s="229"/>
      <c r="AV130" s="229"/>
      <c r="AW130" s="229"/>
      <c r="AX130" s="787" t="s">
        <v>497</v>
      </c>
      <c r="AY130" s="788"/>
      <c r="AZ130" s="788"/>
      <c r="BA130" s="788"/>
      <c r="BB130" s="788"/>
      <c r="BC130" s="788"/>
      <c r="BD130" s="788"/>
      <c r="BE130" s="789"/>
      <c r="BF130" s="790">
        <v>10.6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498</v>
      </c>
      <c r="X131" s="797"/>
      <c r="Y131" s="797"/>
      <c r="Z131" s="798"/>
      <c r="AA131" s="799">
        <v>1417058</v>
      </c>
      <c r="AB131" s="800"/>
      <c r="AC131" s="800"/>
      <c r="AD131" s="800"/>
      <c r="AE131" s="801"/>
      <c r="AF131" s="802">
        <v>1579317</v>
      </c>
      <c r="AG131" s="800"/>
      <c r="AH131" s="800"/>
      <c r="AI131" s="800"/>
      <c r="AJ131" s="801"/>
      <c r="AK131" s="802">
        <v>1532692</v>
      </c>
      <c r="AL131" s="800"/>
      <c r="AM131" s="800"/>
      <c r="AN131" s="800"/>
      <c r="AO131" s="801"/>
      <c r="AP131" s="803"/>
      <c r="AQ131" s="804"/>
      <c r="AR131" s="804"/>
      <c r="AS131" s="804"/>
      <c r="AT131" s="805"/>
      <c r="AU131" s="229"/>
      <c r="AV131" s="229"/>
      <c r="AW131" s="229"/>
      <c r="AX131" s="765" t="s">
        <v>499</v>
      </c>
      <c r="AY131" s="766"/>
      <c r="AZ131" s="766"/>
      <c r="BA131" s="766"/>
      <c r="BB131" s="766"/>
      <c r="BC131" s="766"/>
      <c r="BD131" s="766"/>
      <c r="BE131" s="767"/>
      <c r="BF131" s="768" t="s">
        <v>441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74" t="s">
        <v>500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501</v>
      </c>
      <c r="W132" s="778"/>
      <c r="X132" s="778"/>
      <c r="Y132" s="778"/>
      <c r="Z132" s="779"/>
      <c r="AA132" s="780">
        <v>10.742467850000001</v>
      </c>
      <c r="AB132" s="781"/>
      <c r="AC132" s="781"/>
      <c r="AD132" s="781"/>
      <c r="AE132" s="782"/>
      <c r="AF132" s="783">
        <v>9.7606750259999995</v>
      </c>
      <c r="AG132" s="781"/>
      <c r="AH132" s="781"/>
      <c r="AI132" s="781"/>
      <c r="AJ132" s="782"/>
      <c r="AK132" s="783">
        <v>11.428258250000001</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502</v>
      </c>
      <c r="W133" s="757"/>
      <c r="X133" s="757"/>
      <c r="Y133" s="757"/>
      <c r="Z133" s="758"/>
      <c r="AA133" s="759">
        <v>10.199999999999999</v>
      </c>
      <c r="AB133" s="760"/>
      <c r="AC133" s="760"/>
      <c r="AD133" s="760"/>
      <c r="AE133" s="761"/>
      <c r="AF133" s="759">
        <v>10</v>
      </c>
      <c r="AG133" s="760"/>
      <c r="AH133" s="760"/>
      <c r="AI133" s="760"/>
      <c r="AJ133" s="761"/>
      <c r="AK133" s="759">
        <v>10.6</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H3rYYOqohkWiaYpnS1zUUYV3YhrWymdiv+UT8biUhhyD1Xyv4qL8Dl7iU2H5E+0ynZTBE2ZTGcjACJdKCeydw==" saltValue="P8Yndgf1o2W1kOB6YZ33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L58"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kG46RfxUgm2aa234woD85bqgEbZB3t8dhxu1rc34GQZ64HJfvoJUo6yN8uzvxxGqUg00zkNSuAk+nlPK/k0qbQ==" saltValue="9XbC6FNBbn+SqoZhFhb6RA==" spinCount="100000" sheet="1" objects="1" scenarios="1"/>
  <dataConsolidate/>
  <phoneticPr fontId="2"/>
  <printOptions horizontalCentered="1" verticalCentered="1"/>
  <pageMargins left="0" right="0" top="0" bottom="0" header="0" footer="0"/>
  <pageSetup paperSize="9" scale="32"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49"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f3QKPZsnPjygiIvC8Zwehz8mmNlZO6SgdOlWZIHJaVCWvadXpLn7cRfCtqxXaUxKkVLbaijCFSNBqriImDnaA==" saltValue="2Jkbce0mkKmHwNgZgk676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4"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5"/>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6" t="s">
        <v>511</v>
      </c>
      <c r="AL9" s="1167"/>
      <c r="AM9" s="1167"/>
      <c r="AN9" s="1168"/>
      <c r="AO9" s="277">
        <v>506767</v>
      </c>
      <c r="AP9" s="277">
        <v>302728</v>
      </c>
      <c r="AQ9" s="278">
        <v>239803</v>
      </c>
      <c r="AR9" s="279">
        <v>26.2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6" t="s">
        <v>512</v>
      </c>
      <c r="AL10" s="1167"/>
      <c r="AM10" s="1167"/>
      <c r="AN10" s="1168"/>
      <c r="AO10" s="280">
        <v>69215</v>
      </c>
      <c r="AP10" s="280">
        <v>41347</v>
      </c>
      <c r="AQ10" s="281">
        <v>35073</v>
      </c>
      <c r="AR10" s="282">
        <v>17.899999999999999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6" t="s">
        <v>513</v>
      </c>
      <c r="AL11" s="1167"/>
      <c r="AM11" s="1167"/>
      <c r="AN11" s="1168"/>
      <c r="AO11" s="280">
        <v>6769</v>
      </c>
      <c r="AP11" s="280">
        <v>4044</v>
      </c>
      <c r="AQ11" s="281">
        <v>3640</v>
      </c>
      <c r="AR11" s="282">
        <v>11.1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6" t="s">
        <v>514</v>
      </c>
      <c r="AL12" s="1167"/>
      <c r="AM12" s="1167"/>
      <c r="AN12" s="1168"/>
      <c r="AO12" s="280" t="s">
        <v>515</v>
      </c>
      <c r="AP12" s="280" t="s">
        <v>515</v>
      </c>
      <c r="AQ12" s="281" t="s">
        <v>515</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6" t="s">
        <v>516</v>
      </c>
      <c r="AL13" s="1167"/>
      <c r="AM13" s="1167"/>
      <c r="AN13" s="1168"/>
      <c r="AO13" s="280">
        <v>23743</v>
      </c>
      <c r="AP13" s="280">
        <v>14183</v>
      </c>
      <c r="AQ13" s="281">
        <v>11407</v>
      </c>
      <c r="AR13" s="282">
        <v>24.3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6" t="s">
        <v>517</v>
      </c>
      <c r="AL14" s="1167"/>
      <c r="AM14" s="1167"/>
      <c r="AN14" s="1168"/>
      <c r="AO14" s="280">
        <v>10799</v>
      </c>
      <c r="AP14" s="280">
        <v>6451</v>
      </c>
      <c r="AQ14" s="281">
        <v>4585</v>
      </c>
      <c r="AR14" s="282">
        <v>40.700000000000003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9" t="s">
        <v>518</v>
      </c>
      <c r="AL15" s="1170"/>
      <c r="AM15" s="1170"/>
      <c r="AN15" s="1171"/>
      <c r="AO15" s="280">
        <v>-50207</v>
      </c>
      <c r="AP15" s="280">
        <v>-29992</v>
      </c>
      <c r="AQ15" s="281">
        <v>-18839</v>
      </c>
      <c r="AR15" s="282">
        <v>59.2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9" t="s">
        <v>191</v>
      </c>
      <c r="AL16" s="1170"/>
      <c r="AM16" s="1170"/>
      <c r="AN16" s="1171"/>
      <c r="AO16" s="280">
        <v>567086</v>
      </c>
      <c r="AP16" s="280">
        <v>338761</v>
      </c>
      <c r="AQ16" s="281">
        <v>275669</v>
      </c>
      <c r="AR16" s="282">
        <v>22.9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2" t="s">
        <v>523</v>
      </c>
      <c r="AL21" s="1173"/>
      <c r="AM21" s="1173"/>
      <c r="AN21" s="1174"/>
      <c r="AO21" s="293">
        <v>28.67</v>
      </c>
      <c r="AP21" s="294">
        <v>23.86</v>
      </c>
      <c r="AQ21" s="295">
        <v>4.8099999999999996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2" t="s">
        <v>524</v>
      </c>
      <c r="AL22" s="1173"/>
      <c r="AM22" s="1173"/>
      <c r="AN22" s="1174"/>
      <c r="AO22" s="298">
        <v>98.7</v>
      </c>
      <c r="AP22" s="299">
        <v>95.5</v>
      </c>
      <c r="AQ22" s="300">
        <v>3.2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5" t="s">
        <v>525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4"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5"/>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6" t="s">
        <v>528</v>
      </c>
      <c r="AL32" s="1157"/>
      <c r="AM32" s="1157"/>
      <c r="AN32" s="1158"/>
      <c r="AO32" s="308">
        <v>488719</v>
      </c>
      <c r="AP32" s="308">
        <v>291947</v>
      </c>
      <c r="AQ32" s="309">
        <v>162926</v>
      </c>
      <c r="AR32" s="310">
        <v>79.2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6" t="s">
        <v>529</v>
      </c>
      <c r="AL33" s="1157"/>
      <c r="AM33" s="1157"/>
      <c r="AN33" s="1158"/>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6" t="s">
        <v>530</v>
      </c>
      <c r="AL34" s="1157"/>
      <c r="AM34" s="1157"/>
      <c r="AN34" s="1158"/>
      <c r="AO34" s="308" t="s">
        <v>515</v>
      </c>
      <c r="AP34" s="308" t="s">
        <v>515</v>
      </c>
      <c r="AQ34" s="309">
        <v>4</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6" t="s">
        <v>531</v>
      </c>
      <c r="AL35" s="1157"/>
      <c r="AM35" s="1157"/>
      <c r="AN35" s="1158"/>
      <c r="AO35" s="308">
        <v>57929</v>
      </c>
      <c r="AP35" s="308">
        <v>34605</v>
      </c>
      <c r="AQ35" s="309">
        <v>33512</v>
      </c>
      <c r="AR35" s="310">
        <v>3.3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6" t="s">
        <v>532</v>
      </c>
      <c r="AL36" s="1157"/>
      <c r="AM36" s="1157"/>
      <c r="AN36" s="1158"/>
      <c r="AO36" s="308">
        <v>2022</v>
      </c>
      <c r="AP36" s="308">
        <v>1208</v>
      </c>
      <c r="AQ36" s="309">
        <v>2866</v>
      </c>
      <c r="AR36" s="310">
        <v>-57.9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6" t="s">
        <v>533</v>
      </c>
      <c r="AL37" s="1157"/>
      <c r="AM37" s="1157"/>
      <c r="AN37" s="1158"/>
      <c r="AO37" s="308">
        <v>19162</v>
      </c>
      <c r="AP37" s="308">
        <v>11447</v>
      </c>
      <c r="AQ37" s="309">
        <v>1429</v>
      </c>
      <c r="AR37" s="310">
        <v>701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9" t="s">
        <v>534</v>
      </c>
      <c r="AL38" s="1160"/>
      <c r="AM38" s="1160"/>
      <c r="AN38" s="1161"/>
      <c r="AO38" s="311">
        <v>110</v>
      </c>
      <c r="AP38" s="311">
        <v>66</v>
      </c>
      <c r="AQ38" s="312">
        <v>30</v>
      </c>
      <c r="AR38" s="300">
        <v>120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9" t="s">
        <v>535</v>
      </c>
      <c r="AL39" s="1160"/>
      <c r="AM39" s="1160"/>
      <c r="AN39" s="1161"/>
      <c r="AO39" s="308">
        <v>-53890</v>
      </c>
      <c r="AP39" s="308">
        <v>-32192</v>
      </c>
      <c r="AQ39" s="309">
        <v>-7390</v>
      </c>
      <c r="AR39" s="310">
        <v>335.6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6" t="s">
        <v>536</v>
      </c>
      <c r="AL40" s="1157"/>
      <c r="AM40" s="1157"/>
      <c r="AN40" s="1158"/>
      <c r="AO40" s="308">
        <v>-338892</v>
      </c>
      <c r="AP40" s="308">
        <v>-202444</v>
      </c>
      <c r="AQ40" s="309">
        <v>-136323</v>
      </c>
      <c r="AR40" s="310">
        <v>48.5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2" t="s">
        <v>305</v>
      </c>
      <c r="AL41" s="1163"/>
      <c r="AM41" s="1163"/>
      <c r="AN41" s="1164"/>
      <c r="AO41" s="308">
        <v>175160</v>
      </c>
      <c r="AP41" s="308">
        <v>104636</v>
      </c>
      <c r="AQ41" s="309">
        <v>57054</v>
      </c>
      <c r="AR41" s="310">
        <v>83.4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9" t="s">
        <v>506</v>
      </c>
      <c r="AN49" s="1151" t="s">
        <v>540</v>
      </c>
      <c r="AO49" s="1152"/>
      <c r="AP49" s="1152"/>
      <c r="AQ49" s="1152"/>
      <c r="AR49" s="115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0"/>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669393</v>
      </c>
      <c r="AN51" s="330">
        <v>358347</v>
      </c>
      <c r="AO51" s="331">
        <v>-46.3</v>
      </c>
      <c r="AP51" s="332">
        <v>271581</v>
      </c>
      <c r="AQ51" s="333">
        <v>-6.7</v>
      </c>
      <c r="AR51" s="334">
        <v>-39.6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561348</v>
      </c>
      <c r="AN52" s="338">
        <v>300507</v>
      </c>
      <c r="AO52" s="339">
        <v>-46.8</v>
      </c>
      <c r="AP52" s="340">
        <v>117844</v>
      </c>
      <c r="AQ52" s="341">
        <v>-1</v>
      </c>
      <c r="AR52" s="342">
        <v>-45.8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1190010</v>
      </c>
      <c r="AN53" s="330">
        <v>661852</v>
      </c>
      <c r="AO53" s="331">
        <v>84.7</v>
      </c>
      <c r="AP53" s="332">
        <v>268375</v>
      </c>
      <c r="AQ53" s="333">
        <v>-1.2</v>
      </c>
      <c r="AR53" s="334">
        <v>85.9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853257</v>
      </c>
      <c r="AN54" s="338">
        <v>474559</v>
      </c>
      <c r="AO54" s="339">
        <v>57.9</v>
      </c>
      <c r="AP54" s="340">
        <v>119602</v>
      </c>
      <c r="AQ54" s="341">
        <v>1.5</v>
      </c>
      <c r="AR54" s="342">
        <v>56.4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499893</v>
      </c>
      <c r="AN55" s="330">
        <v>284677</v>
      </c>
      <c r="AO55" s="331">
        <v>-57</v>
      </c>
      <c r="AP55" s="332">
        <v>301035</v>
      </c>
      <c r="AQ55" s="333">
        <v>12.2</v>
      </c>
      <c r="AR55" s="334">
        <v>-69.2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424084</v>
      </c>
      <c r="AN56" s="338">
        <v>241506</v>
      </c>
      <c r="AO56" s="339">
        <v>-49.1</v>
      </c>
      <c r="AP56" s="340">
        <v>154376</v>
      </c>
      <c r="AQ56" s="341">
        <v>29.1</v>
      </c>
      <c r="AR56" s="342">
        <v>-78.2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601562</v>
      </c>
      <c r="AN57" s="330">
        <v>351175</v>
      </c>
      <c r="AO57" s="331">
        <v>23.4</v>
      </c>
      <c r="AP57" s="332">
        <v>277467</v>
      </c>
      <c r="AQ57" s="333">
        <v>-7.8</v>
      </c>
      <c r="AR57" s="334">
        <v>31.2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383279</v>
      </c>
      <c r="AN58" s="338">
        <v>223747</v>
      </c>
      <c r="AO58" s="339">
        <v>-7.4</v>
      </c>
      <c r="AP58" s="340">
        <v>128378</v>
      </c>
      <c r="AQ58" s="341">
        <v>-16.8</v>
      </c>
      <c r="AR58" s="342">
        <v>9.4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569589</v>
      </c>
      <c r="AN59" s="330">
        <v>340256</v>
      </c>
      <c r="AO59" s="331">
        <v>-3.1</v>
      </c>
      <c r="AP59" s="332">
        <v>282256</v>
      </c>
      <c r="AQ59" s="333">
        <v>1.7</v>
      </c>
      <c r="AR59" s="334">
        <v>-4.8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238502</v>
      </c>
      <c r="AN60" s="338">
        <v>142474</v>
      </c>
      <c r="AO60" s="339">
        <v>-36.299999999999997</v>
      </c>
      <c r="AP60" s="340">
        <v>145453</v>
      </c>
      <c r="AQ60" s="341">
        <v>13.3</v>
      </c>
      <c r="AR60" s="342">
        <v>-49.6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706089</v>
      </c>
      <c r="AN61" s="345">
        <v>399261</v>
      </c>
      <c r="AO61" s="346">
        <v>0.3</v>
      </c>
      <c r="AP61" s="347">
        <v>280143</v>
      </c>
      <c r="AQ61" s="348">
        <v>-0.4</v>
      </c>
      <c r="AR61" s="334">
        <v>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492094</v>
      </c>
      <c r="AN62" s="338">
        <v>276559</v>
      </c>
      <c r="AO62" s="339">
        <v>-16.3</v>
      </c>
      <c r="AP62" s="340">
        <v>133131</v>
      </c>
      <c r="AQ62" s="341">
        <v>5.2</v>
      </c>
      <c r="AR62" s="342">
        <v>-21.5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UYgZ5i/q7mXrEQhaK0oj8CUUXnBcB9ART1t6bHMMXlNzgBwx9v7T7V/rBCVmq7NrY+Wkk3Vu6edSyltEpz70A==" saltValue="chNtKS4C3cNzEhaCODfL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Gifzb+BHW50vShSYW4vO6VNM2q+ymIW2WDndn0g/+8202LXDMhV6e/s19ssESYZGXmPFrfk5Ih/HCFzjafuA==" saltValue="EriUdYKvYgP5s8f7YwTRW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Tee61jwtYLfsNLmRuBsmrFX67wqo+aP6I3Cany0f8yAR6/p1zWdW5TYkLPHljGgKYM/c675cGZj6KvcXMKi4hw==" saltValue="TeZT03wObS33TyxUikBI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5" t="s">
        <v>3</v>
      </c>
      <c r="D47" s="1175"/>
      <c r="E47" s="1176"/>
      <c r="F47" s="11">
        <v>29.54</v>
      </c>
      <c r="G47" s="12">
        <v>30.31</v>
      </c>
      <c r="H47" s="12">
        <v>28.93</v>
      </c>
      <c r="I47" s="12">
        <v>25.68</v>
      </c>
      <c r="J47" s="13">
        <v>25.95</v>
      </c>
    </row>
    <row r="48" spans="2:10" ht="57.75" customHeight="1" x14ac:dyDescent="0.15">
      <c r="B48" s="14"/>
      <c r="C48" s="1177" t="s">
        <v>4</v>
      </c>
      <c r="D48" s="1177"/>
      <c r="E48" s="1178"/>
      <c r="F48" s="15">
        <v>4.21</v>
      </c>
      <c r="G48" s="16">
        <v>3.16</v>
      </c>
      <c r="H48" s="16">
        <v>3.03</v>
      </c>
      <c r="I48" s="16">
        <v>2.74</v>
      </c>
      <c r="J48" s="17">
        <v>2.74</v>
      </c>
    </row>
    <row r="49" spans="2:10" ht="57.75" customHeight="1" thickBot="1" x14ac:dyDescent="0.2">
      <c r="B49" s="18"/>
      <c r="C49" s="1179" t="s">
        <v>5</v>
      </c>
      <c r="D49" s="1179"/>
      <c r="E49" s="1180"/>
      <c r="F49" s="19" t="s">
        <v>561</v>
      </c>
      <c r="G49" s="20" t="s">
        <v>562</v>
      </c>
      <c r="H49" s="20">
        <v>0.02</v>
      </c>
      <c r="I49" s="20">
        <v>0.05</v>
      </c>
      <c r="J49" s="21" t="s">
        <v>563</v>
      </c>
    </row>
    <row r="50" spans="2:10" x14ac:dyDescent="0.15"/>
  </sheetData>
  <sheetProtection algorithmName="SHA-512" hashValue="3DyKC3lkrkTIQgYJpgkT+EfuTkHAfD5Wp7BBodUo2KrxgsIZp61/iHG+p16dwU1RH+tSL2TUBcUj+LdPHgKppQ==" saltValue="jORddO1miVwMykN8JN29X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7" t="s">
        <v>564</v>
      </c>
      <c r="D34" s="1187"/>
      <c r="E34" s="1188"/>
      <c r="F34" s="32">
        <v>4.8499999999999996</v>
      </c>
      <c r="G34" s="33">
        <v>5.32</v>
      </c>
      <c r="H34" s="33">
        <v>5.52</v>
      </c>
      <c r="I34" s="33">
        <v>4.8899999999999997</v>
      </c>
      <c r="J34" s="34">
        <v>4.59</v>
      </c>
      <c r="K34" s="22"/>
      <c r="L34" s="22"/>
      <c r="M34" s="22"/>
      <c r="N34" s="22"/>
      <c r="O34" s="22"/>
      <c r="P34" s="22"/>
    </row>
    <row r="35" spans="1:16" ht="39" customHeight="1" x14ac:dyDescent="0.15">
      <c r="A35" s="22"/>
      <c r="B35" s="35"/>
      <c r="C35" s="1181" t="s">
        <v>565</v>
      </c>
      <c r="D35" s="1182"/>
      <c r="E35" s="1183"/>
      <c r="F35" s="36">
        <v>4.18</v>
      </c>
      <c r="G35" s="37">
        <v>3.12</v>
      </c>
      <c r="H35" s="37">
        <v>3</v>
      </c>
      <c r="I35" s="37">
        <v>2.71</v>
      </c>
      <c r="J35" s="38">
        <v>2.7</v>
      </c>
      <c r="K35" s="22"/>
      <c r="L35" s="22"/>
      <c r="M35" s="22"/>
      <c r="N35" s="22"/>
      <c r="O35" s="22"/>
      <c r="P35" s="22"/>
    </row>
    <row r="36" spans="1:16" ht="39" customHeight="1" x14ac:dyDescent="0.15">
      <c r="A36" s="22"/>
      <c r="B36" s="35"/>
      <c r="C36" s="1181" t="s">
        <v>566</v>
      </c>
      <c r="D36" s="1182"/>
      <c r="E36" s="1183"/>
      <c r="F36" s="36">
        <v>0.33</v>
      </c>
      <c r="G36" s="37">
        <v>0.61</v>
      </c>
      <c r="H36" s="37">
        <v>0.61</v>
      </c>
      <c r="I36" s="37">
        <v>0.6</v>
      </c>
      <c r="J36" s="38">
        <v>1.2</v>
      </c>
      <c r="K36" s="22"/>
      <c r="L36" s="22"/>
      <c r="M36" s="22"/>
      <c r="N36" s="22"/>
      <c r="O36" s="22"/>
      <c r="P36" s="22"/>
    </row>
    <row r="37" spans="1:16" ht="39" customHeight="1" x14ac:dyDescent="0.15">
      <c r="A37" s="22"/>
      <c r="B37" s="35"/>
      <c r="C37" s="1181" t="s">
        <v>567</v>
      </c>
      <c r="D37" s="1182"/>
      <c r="E37" s="1183"/>
      <c r="F37" s="36">
        <v>0.01</v>
      </c>
      <c r="G37" s="37">
        <v>0.01</v>
      </c>
      <c r="H37" s="37">
        <v>0.01</v>
      </c>
      <c r="I37" s="37">
        <v>0.01</v>
      </c>
      <c r="J37" s="38">
        <v>0.19</v>
      </c>
      <c r="K37" s="22"/>
      <c r="L37" s="22"/>
      <c r="M37" s="22"/>
      <c r="N37" s="22"/>
      <c r="O37" s="22"/>
      <c r="P37" s="22"/>
    </row>
    <row r="38" spans="1:16" ht="39" customHeight="1" x14ac:dyDescent="0.15">
      <c r="A38" s="22"/>
      <c r="B38" s="35"/>
      <c r="C38" s="1181" t="s">
        <v>568</v>
      </c>
      <c r="D38" s="1182"/>
      <c r="E38" s="1183"/>
      <c r="F38" s="36">
        <v>0.26</v>
      </c>
      <c r="G38" s="37">
        <v>0.28999999999999998</v>
      </c>
      <c r="H38" s="37">
        <v>0.16</v>
      </c>
      <c r="I38" s="37">
        <v>0.35</v>
      </c>
      <c r="J38" s="38">
        <v>0.14000000000000001</v>
      </c>
      <c r="K38" s="22"/>
      <c r="L38" s="22"/>
      <c r="M38" s="22"/>
      <c r="N38" s="22"/>
      <c r="O38" s="22"/>
      <c r="P38" s="22"/>
    </row>
    <row r="39" spans="1:16" ht="39" customHeight="1" x14ac:dyDescent="0.15">
      <c r="A39" s="22"/>
      <c r="B39" s="35"/>
      <c r="C39" s="1181" t="s">
        <v>569</v>
      </c>
      <c r="D39" s="1182"/>
      <c r="E39" s="1183"/>
      <c r="F39" s="36">
        <v>0.03</v>
      </c>
      <c r="G39" s="37">
        <v>0.03</v>
      </c>
      <c r="H39" s="37">
        <v>0.03</v>
      </c>
      <c r="I39" s="37">
        <v>0</v>
      </c>
      <c r="J39" s="38">
        <v>0.03</v>
      </c>
      <c r="K39" s="22"/>
      <c r="L39" s="22"/>
      <c r="M39" s="22"/>
      <c r="N39" s="22"/>
      <c r="O39" s="22"/>
      <c r="P39" s="22"/>
    </row>
    <row r="40" spans="1:16" ht="39" customHeight="1" x14ac:dyDescent="0.15">
      <c r="A40" s="22"/>
      <c r="B40" s="35"/>
      <c r="C40" s="1181" t="s">
        <v>570</v>
      </c>
      <c r="D40" s="1182"/>
      <c r="E40" s="1183"/>
      <c r="F40" s="36">
        <v>0.02</v>
      </c>
      <c r="G40" s="37">
        <v>0.03</v>
      </c>
      <c r="H40" s="37">
        <v>0.02</v>
      </c>
      <c r="I40" s="37">
        <v>0.02</v>
      </c>
      <c r="J40" s="38">
        <v>0.02</v>
      </c>
      <c r="K40" s="22"/>
      <c r="L40" s="22"/>
      <c r="M40" s="22"/>
      <c r="N40" s="22"/>
      <c r="O40" s="22"/>
      <c r="P40" s="22"/>
    </row>
    <row r="41" spans="1:16" ht="39" customHeight="1" x14ac:dyDescent="0.15">
      <c r="A41" s="22"/>
      <c r="B41" s="35"/>
      <c r="C41" s="1181" t="s">
        <v>571</v>
      </c>
      <c r="D41" s="1182"/>
      <c r="E41" s="1183"/>
      <c r="F41" s="36">
        <v>0.01</v>
      </c>
      <c r="G41" s="37">
        <v>0</v>
      </c>
      <c r="H41" s="37">
        <v>0</v>
      </c>
      <c r="I41" s="37">
        <v>0</v>
      </c>
      <c r="J41" s="38">
        <v>0</v>
      </c>
      <c r="K41" s="22"/>
      <c r="L41" s="22"/>
      <c r="M41" s="22"/>
      <c r="N41" s="22"/>
      <c r="O41" s="22"/>
      <c r="P41" s="22"/>
    </row>
    <row r="42" spans="1:16" ht="39" customHeight="1" x14ac:dyDescent="0.15">
      <c r="A42" s="22"/>
      <c r="B42" s="39"/>
      <c r="C42" s="1181" t="s">
        <v>572</v>
      </c>
      <c r="D42" s="1182"/>
      <c r="E42" s="1183"/>
      <c r="F42" s="36" t="s">
        <v>515</v>
      </c>
      <c r="G42" s="37" t="s">
        <v>515</v>
      </c>
      <c r="H42" s="37" t="s">
        <v>515</v>
      </c>
      <c r="I42" s="37" t="s">
        <v>515</v>
      </c>
      <c r="J42" s="38" t="s">
        <v>515</v>
      </c>
      <c r="K42" s="22"/>
      <c r="L42" s="22"/>
      <c r="M42" s="22"/>
      <c r="N42" s="22"/>
      <c r="O42" s="22"/>
      <c r="P42" s="22"/>
    </row>
    <row r="43" spans="1:16" ht="39" customHeight="1" thickBot="1" x14ac:dyDescent="0.2">
      <c r="A43" s="22"/>
      <c r="B43" s="40"/>
      <c r="C43" s="1184" t="s">
        <v>573</v>
      </c>
      <c r="D43" s="1185"/>
      <c r="E43" s="1186"/>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9CZZvRhibvsS3Sru+KIcBpkyUk0cpZAmeBZWec70AcVnQ/7Nt6yuRc9Yzp8orEg7eZolZp2LO6nCdK4QKlHnw==" saltValue="IbN6vB+g6v6aug09n91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416</v>
      </c>
      <c r="L45" s="60">
        <v>367</v>
      </c>
      <c r="M45" s="60">
        <v>395</v>
      </c>
      <c r="N45" s="60">
        <v>446</v>
      </c>
      <c r="O45" s="61">
        <v>489</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191" t="s">
        <v>14</v>
      </c>
      <c r="F48" s="1191"/>
      <c r="G48" s="1191"/>
      <c r="H48" s="1191"/>
      <c r="I48" s="1191"/>
      <c r="J48" s="1192"/>
      <c r="K48" s="63">
        <v>47</v>
      </c>
      <c r="L48" s="64">
        <v>52</v>
      </c>
      <c r="M48" s="64">
        <v>53</v>
      </c>
      <c r="N48" s="64">
        <v>55</v>
      </c>
      <c r="O48" s="65">
        <v>58</v>
      </c>
      <c r="P48" s="48"/>
      <c r="Q48" s="48"/>
      <c r="R48" s="48"/>
      <c r="S48" s="48"/>
      <c r="T48" s="48"/>
      <c r="U48" s="48"/>
    </row>
    <row r="49" spans="1:21" ht="30.75" customHeight="1" x14ac:dyDescent="0.15">
      <c r="A49" s="48"/>
      <c r="B49" s="1214"/>
      <c r="C49" s="1215"/>
      <c r="D49" s="62"/>
      <c r="E49" s="1191" t="s">
        <v>15</v>
      </c>
      <c r="F49" s="1191"/>
      <c r="G49" s="1191"/>
      <c r="H49" s="1191"/>
      <c r="I49" s="1191"/>
      <c r="J49" s="1192"/>
      <c r="K49" s="63">
        <v>2</v>
      </c>
      <c r="L49" s="64">
        <v>2</v>
      </c>
      <c r="M49" s="64">
        <v>2</v>
      </c>
      <c r="N49" s="64">
        <v>2</v>
      </c>
      <c r="O49" s="65">
        <v>2</v>
      </c>
      <c r="P49" s="48"/>
      <c r="Q49" s="48"/>
      <c r="R49" s="48"/>
      <c r="S49" s="48"/>
      <c r="T49" s="48"/>
      <c r="U49" s="48"/>
    </row>
    <row r="50" spans="1:21" ht="30.75" customHeight="1" x14ac:dyDescent="0.15">
      <c r="A50" s="48"/>
      <c r="B50" s="1214"/>
      <c r="C50" s="1215"/>
      <c r="D50" s="62"/>
      <c r="E50" s="1191" t="s">
        <v>16</v>
      </c>
      <c r="F50" s="1191"/>
      <c r="G50" s="1191"/>
      <c r="H50" s="1191"/>
      <c r="I50" s="1191"/>
      <c r="J50" s="1192"/>
      <c r="K50" s="63">
        <v>1</v>
      </c>
      <c r="L50" s="64">
        <v>2</v>
      </c>
      <c r="M50" s="64">
        <v>10</v>
      </c>
      <c r="N50" s="64">
        <v>11</v>
      </c>
      <c r="O50" s="65">
        <v>19</v>
      </c>
      <c r="P50" s="48"/>
      <c r="Q50" s="48"/>
      <c r="R50" s="48"/>
      <c r="S50" s="48"/>
      <c r="T50" s="48"/>
      <c r="U50" s="48"/>
    </row>
    <row r="51" spans="1:21" ht="30.75" customHeight="1" x14ac:dyDescent="0.15">
      <c r="A51" s="48"/>
      <c r="B51" s="1216"/>
      <c r="C51" s="1217"/>
      <c r="D51" s="66"/>
      <c r="E51" s="1191" t="s">
        <v>17</v>
      </c>
      <c r="F51" s="1191"/>
      <c r="G51" s="1191"/>
      <c r="H51" s="1191"/>
      <c r="I51" s="1191"/>
      <c r="J51" s="1192"/>
      <c r="K51" s="63">
        <v>1</v>
      </c>
      <c r="L51" s="64">
        <v>0</v>
      </c>
      <c r="M51" s="64">
        <v>0</v>
      </c>
      <c r="N51" s="64">
        <v>0</v>
      </c>
      <c r="O51" s="65">
        <v>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327</v>
      </c>
      <c r="L52" s="64">
        <v>292</v>
      </c>
      <c r="M52" s="64">
        <v>308</v>
      </c>
      <c r="N52" s="64">
        <v>358</v>
      </c>
      <c r="O52" s="65">
        <v>393</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140</v>
      </c>
      <c r="L53" s="69">
        <v>131</v>
      </c>
      <c r="M53" s="69">
        <v>152</v>
      </c>
      <c r="N53" s="69">
        <v>156</v>
      </c>
      <c r="O53" s="70">
        <v>175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yINAfglFh26LgUYgN0KqlXBtBIA5tRxX2VgRNziV/+ldmojL3igbMsWtklMFmce8DDp35w7bgiyii7UPMOGw==" saltValue="uYCSvS/q726X+Ph/j4vC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232" t="s">
        <v>31</v>
      </c>
      <c r="C41" s="1233"/>
      <c r="D41" s="105"/>
      <c r="E41" s="1234" t="s">
        <v>32</v>
      </c>
      <c r="F41" s="1234"/>
      <c r="G41" s="1234"/>
      <c r="H41" s="1235"/>
      <c r="I41" s="351">
        <v>4378</v>
      </c>
      <c r="J41" s="352">
        <v>4885</v>
      </c>
      <c r="K41" s="352">
        <v>4885</v>
      </c>
      <c r="L41" s="352">
        <v>4885</v>
      </c>
      <c r="M41" s="353">
        <v>4755</v>
      </c>
    </row>
    <row r="42" spans="2:13" ht="27.75" customHeight="1" x14ac:dyDescent="0.15">
      <c r="B42" s="1222"/>
      <c r="C42" s="1223"/>
      <c r="D42" s="106"/>
      <c r="E42" s="1226" t="s">
        <v>33</v>
      </c>
      <c r="F42" s="1226"/>
      <c r="G42" s="1226"/>
      <c r="H42" s="1227"/>
      <c r="I42" s="354">
        <v>9</v>
      </c>
      <c r="J42" s="355">
        <v>38</v>
      </c>
      <c r="K42" s="355">
        <v>31</v>
      </c>
      <c r="L42" s="355">
        <v>41</v>
      </c>
      <c r="M42" s="356">
        <v>51</v>
      </c>
    </row>
    <row r="43" spans="2:13" ht="27.75" customHeight="1" x14ac:dyDescent="0.15">
      <c r="B43" s="1222"/>
      <c r="C43" s="1223"/>
      <c r="D43" s="106"/>
      <c r="E43" s="1226" t="s">
        <v>34</v>
      </c>
      <c r="F43" s="1226"/>
      <c r="G43" s="1226"/>
      <c r="H43" s="1227"/>
      <c r="I43" s="354">
        <v>548</v>
      </c>
      <c r="J43" s="355">
        <v>587</v>
      </c>
      <c r="K43" s="355">
        <v>581</v>
      </c>
      <c r="L43" s="355">
        <v>553</v>
      </c>
      <c r="M43" s="356">
        <v>561</v>
      </c>
    </row>
    <row r="44" spans="2:13" ht="27.75" customHeight="1" x14ac:dyDescent="0.15">
      <c r="B44" s="1222"/>
      <c r="C44" s="1223"/>
      <c r="D44" s="106"/>
      <c r="E44" s="1226" t="s">
        <v>35</v>
      </c>
      <c r="F44" s="1226"/>
      <c r="G44" s="1226"/>
      <c r="H44" s="1227"/>
      <c r="I44" s="354">
        <v>14</v>
      </c>
      <c r="J44" s="355">
        <v>12</v>
      </c>
      <c r="K44" s="355">
        <v>10</v>
      </c>
      <c r="L44" s="355">
        <v>9</v>
      </c>
      <c r="M44" s="356">
        <v>7</v>
      </c>
    </row>
    <row r="45" spans="2:13" ht="27.75" customHeight="1" x14ac:dyDescent="0.15">
      <c r="B45" s="1222"/>
      <c r="C45" s="1223"/>
      <c r="D45" s="106"/>
      <c r="E45" s="1226" t="s">
        <v>36</v>
      </c>
      <c r="F45" s="1226"/>
      <c r="G45" s="1226"/>
      <c r="H45" s="1227"/>
      <c r="I45" s="354">
        <v>282</v>
      </c>
      <c r="J45" s="355">
        <v>256</v>
      </c>
      <c r="K45" s="355">
        <v>248</v>
      </c>
      <c r="L45" s="355">
        <v>253</v>
      </c>
      <c r="M45" s="356">
        <v>263</v>
      </c>
    </row>
    <row r="46" spans="2:13" ht="27.75" customHeight="1" x14ac:dyDescent="0.15">
      <c r="B46" s="1222"/>
      <c r="C46" s="1223"/>
      <c r="D46" s="107"/>
      <c r="E46" s="1226" t="s">
        <v>37</v>
      </c>
      <c r="F46" s="1226"/>
      <c r="G46" s="1226"/>
      <c r="H46" s="1227"/>
      <c r="I46" s="354">
        <v>16</v>
      </c>
      <c r="J46" s="355">
        <v>8</v>
      </c>
      <c r="K46" s="355">
        <v>0</v>
      </c>
      <c r="L46" s="355">
        <v>0</v>
      </c>
      <c r="M46" s="356">
        <v>0</v>
      </c>
    </row>
    <row r="47" spans="2:13" ht="27.75" customHeight="1" x14ac:dyDescent="0.15">
      <c r="B47" s="1222"/>
      <c r="C47" s="1223"/>
      <c r="D47" s="108"/>
      <c r="E47" s="1236" t="s">
        <v>38</v>
      </c>
      <c r="F47" s="1237"/>
      <c r="G47" s="1237"/>
      <c r="H47" s="1238"/>
      <c r="I47" s="354" t="s">
        <v>515</v>
      </c>
      <c r="J47" s="355" t="s">
        <v>515</v>
      </c>
      <c r="K47" s="355" t="s">
        <v>515</v>
      </c>
      <c r="L47" s="355" t="s">
        <v>515</v>
      </c>
      <c r="M47" s="356" t="s">
        <v>515</v>
      </c>
    </row>
    <row r="48" spans="2:13" ht="27.75" customHeight="1" x14ac:dyDescent="0.15">
      <c r="B48" s="1222"/>
      <c r="C48" s="1223"/>
      <c r="D48" s="106"/>
      <c r="E48" s="1226" t="s">
        <v>39</v>
      </c>
      <c r="F48" s="1226"/>
      <c r="G48" s="1226"/>
      <c r="H48" s="1227"/>
      <c r="I48" s="354" t="s">
        <v>515</v>
      </c>
      <c r="J48" s="355" t="s">
        <v>515</v>
      </c>
      <c r="K48" s="355" t="s">
        <v>515</v>
      </c>
      <c r="L48" s="355" t="s">
        <v>515</v>
      </c>
      <c r="M48" s="356" t="s">
        <v>515</v>
      </c>
    </row>
    <row r="49" spans="2:13" ht="27.75" customHeight="1" x14ac:dyDescent="0.15">
      <c r="B49" s="1224"/>
      <c r="C49" s="1225"/>
      <c r="D49" s="106"/>
      <c r="E49" s="1226" t="s">
        <v>40</v>
      </c>
      <c r="F49" s="1226"/>
      <c r="G49" s="1226"/>
      <c r="H49" s="1227"/>
      <c r="I49" s="354" t="s">
        <v>515</v>
      </c>
      <c r="J49" s="355" t="s">
        <v>515</v>
      </c>
      <c r="K49" s="355" t="s">
        <v>515</v>
      </c>
      <c r="L49" s="355" t="s">
        <v>515</v>
      </c>
      <c r="M49" s="356" t="s">
        <v>515</v>
      </c>
    </row>
    <row r="50" spans="2:13" ht="27.75" customHeight="1" x14ac:dyDescent="0.15">
      <c r="B50" s="1220" t="s">
        <v>41</v>
      </c>
      <c r="C50" s="1221"/>
      <c r="D50" s="109"/>
      <c r="E50" s="1226" t="s">
        <v>42</v>
      </c>
      <c r="F50" s="1226"/>
      <c r="G50" s="1226"/>
      <c r="H50" s="1227"/>
      <c r="I50" s="354">
        <v>1359</v>
      </c>
      <c r="J50" s="355">
        <v>1526</v>
      </c>
      <c r="K50" s="355">
        <v>1835</v>
      </c>
      <c r="L50" s="355">
        <v>2090</v>
      </c>
      <c r="M50" s="356">
        <v>2235</v>
      </c>
    </row>
    <row r="51" spans="2:13" ht="27.75" customHeight="1" x14ac:dyDescent="0.15">
      <c r="B51" s="1222"/>
      <c r="C51" s="1223"/>
      <c r="D51" s="106"/>
      <c r="E51" s="1226" t="s">
        <v>43</v>
      </c>
      <c r="F51" s="1226"/>
      <c r="G51" s="1226"/>
      <c r="H51" s="1227"/>
      <c r="I51" s="354">
        <v>615</v>
      </c>
      <c r="J51" s="355">
        <v>639</v>
      </c>
      <c r="K51" s="355">
        <v>559</v>
      </c>
      <c r="L51" s="355">
        <v>526</v>
      </c>
      <c r="M51" s="356">
        <v>503</v>
      </c>
    </row>
    <row r="52" spans="2:13" ht="27.75" customHeight="1" x14ac:dyDescent="0.15">
      <c r="B52" s="1224"/>
      <c r="C52" s="1225"/>
      <c r="D52" s="106"/>
      <c r="E52" s="1226" t="s">
        <v>44</v>
      </c>
      <c r="F52" s="1226"/>
      <c r="G52" s="1226"/>
      <c r="H52" s="1227"/>
      <c r="I52" s="354">
        <v>3126</v>
      </c>
      <c r="J52" s="355">
        <v>3489</v>
      </c>
      <c r="K52" s="355">
        <v>3537</v>
      </c>
      <c r="L52" s="355">
        <v>3516</v>
      </c>
      <c r="M52" s="356">
        <v>3422</v>
      </c>
    </row>
    <row r="53" spans="2:13" ht="27.75" customHeight="1" thickBot="1" x14ac:dyDescent="0.2">
      <c r="B53" s="1228" t="s">
        <v>45</v>
      </c>
      <c r="C53" s="1229"/>
      <c r="D53" s="110"/>
      <c r="E53" s="1230" t="s">
        <v>46</v>
      </c>
      <c r="F53" s="1230"/>
      <c r="G53" s="1230"/>
      <c r="H53" s="1231"/>
      <c r="I53" s="357">
        <v>146</v>
      </c>
      <c r="J53" s="358">
        <v>131</v>
      </c>
      <c r="K53" s="358">
        <v>-175</v>
      </c>
      <c r="L53" s="358">
        <v>-391</v>
      </c>
      <c r="M53" s="359">
        <v>-522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y74bPHcjTNeAVLsEbbGoB3prH3u98YYZbmxUKa8i1/eI2EDdLEmntQ7wZxqx8C3b2vFaAB1pr2TOCx6Vp6qzQ==" saltValue="jVy/PPHZ2uRXzvObeFA2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47" t="s">
        <v>49</v>
      </c>
      <c r="D55" s="1247"/>
      <c r="E55" s="1248"/>
      <c r="F55" s="122">
        <v>485</v>
      </c>
      <c r="G55" s="122">
        <v>485</v>
      </c>
      <c r="H55" s="123">
        <v>486</v>
      </c>
    </row>
    <row r="56" spans="2:8" ht="52.5" customHeight="1" x14ac:dyDescent="0.15">
      <c r="B56" s="124"/>
      <c r="C56" s="1249" t="s">
        <v>50</v>
      </c>
      <c r="D56" s="1249"/>
      <c r="E56" s="1250"/>
      <c r="F56" s="125">
        <v>286</v>
      </c>
      <c r="G56" s="125">
        <v>370</v>
      </c>
      <c r="H56" s="126">
        <v>465</v>
      </c>
    </row>
    <row r="57" spans="2:8" ht="53.25" customHeight="1" x14ac:dyDescent="0.15">
      <c r="B57" s="124"/>
      <c r="C57" s="1251" t="s">
        <v>51</v>
      </c>
      <c r="D57" s="1251"/>
      <c r="E57" s="1252"/>
      <c r="F57" s="127">
        <v>1009</v>
      </c>
      <c r="G57" s="127">
        <v>1172</v>
      </c>
      <c r="H57" s="128">
        <v>1224</v>
      </c>
    </row>
    <row r="58" spans="2:8" ht="45.75" customHeight="1" x14ac:dyDescent="0.15">
      <c r="B58" s="129"/>
      <c r="C58" s="1239" t="s">
        <v>589</v>
      </c>
      <c r="D58" s="1240"/>
      <c r="E58" s="1241"/>
      <c r="F58" s="360">
        <v>609</v>
      </c>
      <c r="G58" s="360">
        <v>706</v>
      </c>
      <c r="H58" s="361">
        <v>761</v>
      </c>
    </row>
    <row r="59" spans="2:8" ht="45.75" customHeight="1" x14ac:dyDescent="0.15">
      <c r="B59" s="129"/>
      <c r="C59" s="1239" t="s">
        <v>590</v>
      </c>
      <c r="D59" s="1240"/>
      <c r="E59" s="1241"/>
      <c r="F59" s="360">
        <v>250</v>
      </c>
      <c r="G59" s="360">
        <v>330</v>
      </c>
      <c r="H59" s="361">
        <v>330</v>
      </c>
    </row>
    <row r="60" spans="2:8" ht="45.75" customHeight="1" x14ac:dyDescent="0.15">
      <c r="B60" s="129"/>
      <c r="C60" s="1239" t="s">
        <v>591</v>
      </c>
      <c r="D60" s="1240"/>
      <c r="E60" s="1241"/>
      <c r="F60" s="360">
        <v>55</v>
      </c>
      <c r="G60" s="360">
        <v>55</v>
      </c>
      <c r="H60" s="361">
        <v>55</v>
      </c>
    </row>
    <row r="61" spans="2:8" ht="45.75" customHeight="1" x14ac:dyDescent="0.15">
      <c r="B61" s="129"/>
      <c r="C61" s="1239" t="s">
        <v>592</v>
      </c>
      <c r="D61" s="1240"/>
      <c r="E61" s="1241"/>
      <c r="F61" s="360">
        <v>45</v>
      </c>
      <c r="G61" s="360">
        <v>31</v>
      </c>
      <c r="H61" s="361">
        <v>23</v>
      </c>
    </row>
    <row r="62" spans="2:8" ht="45.75" customHeight="1" thickBot="1" x14ac:dyDescent="0.2">
      <c r="B62" s="130"/>
      <c r="C62" s="1242" t="s">
        <v>593</v>
      </c>
      <c r="D62" s="1243"/>
      <c r="E62" s="1244"/>
      <c r="F62" s="362">
        <v>13</v>
      </c>
      <c r="G62" s="362">
        <v>13</v>
      </c>
      <c r="H62" s="363">
        <v>13</v>
      </c>
    </row>
    <row r="63" spans="2:8" ht="52.5" customHeight="1" thickBot="1" x14ac:dyDescent="0.2">
      <c r="B63" s="131"/>
      <c r="C63" s="1245" t="s">
        <v>52</v>
      </c>
      <c r="D63" s="1245"/>
      <c r="E63" s="1246"/>
      <c r="F63" s="132">
        <v>1781</v>
      </c>
      <c r="G63" s="132">
        <v>2027</v>
      </c>
      <c r="H63" s="133">
        <v>2174</v>
      </c>
    </row>
    <row r="64" spans="2:8" x14ac:dyDescent="0.15"/>
  </sheetData>
  <sheetProtection algorithmName="SHA-512" hashValue="3tUhSyDPSM5cUF2iPyb523sq2BCizSMeBcXbJeUlWHlwLKOygA0mB4ZjT7kuH1U42aZE2i7EuOnm4zLJFHGr3Q==" saltValue="9TMULqmdOs+Pzt0QI6kx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Q34"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596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556</v>
      </c>
      <c r="BQ50" s="1266"/>
      <c r="BR50" s="1266"/>
      <c r="BS50" s="1266"/>
      <c r="BT50" s="1266"/>
      <c r="BU50" s="1266"/>
      <c r="BV50" s="1266"/>
      <c r="BW50" s="1266"/>
      <c r="BX50" s="1266" t="s">
        <v>557</v>
      </c>
      <c r="BY50" s="1266"/>
      <c r="BZ50" s="1266"/>
      <c r="CA50" s="1266"/>
      <c r="CB50" s="1266"/>
      <c r="CC50" s="1266"/>
      <c r="CD50" s="1266"/>
      <c r="CE50" s="1266"/>
      <c r="CF50" s="1266" t="s">
        <v>558</v>
      </c>
      <c r="CG50" s="1266"/>
      <c r="CH50" s="1266"/>
      <c r="CI50" s="1266"/>
      <c r="CJ50" s="1266"/>
      <c r="CK50" s="1266"/>
      <c r="CL50" s="1266"/>
      <c r="CM50" s="1266"/>
      <c r="CN50" s="1266" t="s">
        <v>559</v>
      </c>
      <c r="CO50" s="1266"/>
      <c r="CP50" s="1266"/>
      <c r="CQ50" s="1266"/>
      <c r="CR50" s="1266"/>
      <c r="CS50" s="1266"/>
      <c r="CT50" s="1266"/>
      <c r="CU50" s="1266"/>
      <c r="CV50" s="1266" t="s">
        <v>560</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598</v>
      </c>
      <c r="AO51" s="1269"/>
      <c r="AP51" s="1269"/>
      <c r="AQ51" s="1269"/>
      <c r="AR51" s="1269"/>
      <c r="AS51" s="1269"/>
      <c r="AT51" s="1269"/>
      <c r="AU51" s="1269"/>
      <c r="AV51" s="1269"/>
      <c r="AW51" s="1269"/>
      <c r="AX51" s="1269"/>
      <c r="AY51" s="1269"/>
      <c r="AZ51" s="1269"/>
      <c r="BA51" s="1269"/>
      <c r="BB51" s="1269" t="s">
        <v>599</v>
      </c>
      <c r="BC51" s="1269"/>
      <c r="BD51" s="1269"/>
      <c r="BE51" s="1269"/>
      <c r="BF51" s="1269"/>
      <c r="BG51" s="1269"/>
      <c r="BH51" s="1269"/>
      <c r="BI51" s="1269"/>
      <c r="BJ51" s="1269"/>
      <c r="BK51" s="1269"/>
      <c r="BL51" s="1269"/>
      <c r="BM51" s="1269"/>
      <c r="BN51" s="1269"/>
      <c r="BO51" s="1269"/>
      <c r="BP51" s="1267">
        <v>10.7</v>
      </c>
      <c r="BQ51" s="1267"/>
      <c r="BR51" s="1267"/>
      <c r="BS51" s="1267"/>
      <c r="BT51" s="1267"/>
      <c r="BU51" s="1267"/>
      <c r="BV51" s="1267"/>
      <c r="BW51" s="1267"/>
      <c r="BX51" s="1267">
        <v>9.6</v>
      </c>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600</v>
      </c>
      <c r="BC53" s="1269"/>
      <c r="BD53" s="1269"/>
      <c r="BE53" s="1269"/>
      <c r="BF53" s="1269"/>
      <c r="BG53" s="1269"/>
      <c r="BH53" s="1269"/>
      <c r="BI53" s="1269"/>
      <c r="BJ53" s="1269"/>
      <c r="BK53" s="1269"/>
      <c r="BL53" s="1269"/>
      <c r="BM53" s="1269"/>
      <c r="BN53" s="1269"/>
      <c r="BO53" s="1269"/>
      <c r="BP53" s="1267">
        <v>62.2</v>
      </c>
      <c r="BQ53" s="1267"/>
      <c r="BR53" s="1267"/>
      <c r="BS53" s="1267"/>
      <c r="BT53" s="1267"/>
      <c r="BU53" s="1267"/>
      <c r="BV53" s="1267"/>
      <c r="BW53" s="1267"/>
      <c r="BX53" s="1267">
        <v>60.3</v>
      </c>
      <c r="BY53" s="1267"/>
      <c r="BZ53" s="1267"/>
      <c r="CA53" s="1267"/>
      <c r="CB53" s="1267"/>
      <c r="CC53" s="1267"/>
      <c r="CD53" s="1267"/>
      <c r="CE53" s="1267"/>
      <c r="CF53" s="1267">
        <v>62.1</v>
      </c>
      <c r="CG53" s="1267"/>
      <c r="CH53" s="1267"/>
      <c r="CI53" s="1267"/>
      <c r="CJ53" s="1267"/>
      <c r="CK53" s="1267"/>
      <c r="CL53" s="1267"/>
      <c r="CM53" s="1267"/>
      <c r="CN53" s="1267">
        <v>64.900000000000006</v>
      </c>
      <c r="CO53" s="1267"/>
      <c r="CP53" s="1267"/>
      <c r="CQ53" s="1267"/>
      <c r="CR53" s="1267"/>
      <c r="CS53" s="1267"/>
      <c r="CT53" s="1267"/>
      <c r="CU53" s="1267"/>
      <c r="CV53" s="1267">
        <v>63.8</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601</v>
      </c>
      <c r="AO55" s="1266"/>
      <c r="AP55" s="1266"/>
      <c r="AQ55" s="1266"/>
      <c r="AR55" s="1266"/>
      <c r="AS55" s="1266"/>
      <c r="AT55" s="1266"/>
      <c r="AU55" s="1266"/>
      <c r="AV55" s="1266"/>
      <c r="AW55" s="1266"/>
      <c r="AX55" s="1266"/>
      <c r="AY55" s="1266"/>
      <c r="AZ55" s="1266"/>
      <c r="BA55" s="1266"/>
      <c r="BB55" s="1269" t="s">
        <v>599</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600</v>
      </c>
      <c r="BC57" s="1269"/>
      <c r="BD57" s="1269"/>
      <c r="BE57" s="1269"/>
      <c r="BF57" s="1269"/>
      <c r="BG57" s="1269"/>
      <c r="BH57" s="1269"/>
      <c r="BI57" s="1269"/>
      <c r="BJ57" s="1269"/>
      <c r="BK57" s="1269"/>
      <c r="BL57" s="1269"/>
      <c r="BM57" s="1269"/>
      <c r="BN57" s="1269"/>
      <c r="BO57" s="1269"/>
      <c r="BP57" s="1267">
        <v>59.2</v>
      </c>
      <c r="BQ57" s="1267"/>
      <c r="BR57" s="1267"/>
      <c r="BS57" s="1267"/>
      <c r="BT57" s="1267"/>
      <c r="BU57" s="1267"/>
      <c r="BV57" s="1267"/>
      <c r="BW57" s="1267"/>
      <c r="BX57" s="1267">
        <v>60.3</v>
      </c>
      <c r="BY57" s="1267"/>
      <c r="BZ57" s="1267"/>
      <c r="CA57" s="1267"/>
      <c r="CB57" s="1267"/>
      <c r="CC57" s="1267"/>
      <c r="CD57" s="1267"/>
      <c r="CE57" s="1267"/>
      <c r="CF57" s="1267">
        <v>61</v>
      </c>
      <c r="CG57" s="1267"/>
      <c r="CH57" s="1267"/>
      <c r="CI57" s="1267"/>
      <c r="CJ57" s="1267"/>
      <c r="CK57" s="1267"/>
      <c r="CL57" s="1267"/>
      <c r="CM57" s="1267"/>
      <c r="CN57" s="1267">
        <v>62.3</v>
      </c>
      <c r="CO57" s="1267"/>
      <c r="CP57" s="1267"/>
      <c r="CQ57" s="1267"/>
      <c r="CR57" s="1267"/>
      <c r="CS57" s="1267"/>
      <c r="CT57" s="1267"/>
      <c r="CU57" s="1267"/>
      <c r="CV57" s="1267">
        <v>63.7</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604</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556</v>
      </c>
      <c r="BQ72" s="1266"/>
      <c r="BR72" s="1266"/>
      <c r="BS72" s="1266"/>
      <c r="BT72" s="1266"/>
      <c r="BU72" s="1266"/>
      <c r="BV72" s="1266"/>
      <c r="BW72" s="1266"/>
      <c r="BX72" s="1266" t="s">
        <v>557</v>
      </c>
      <c r="BY72" s="1266"/>
      <c r="BZ72" s="1266"/>
      <c r="CA72" s="1266"/>
      <c r="CB72" s="1266"/>
      <c r="CC72" s="1266"/>
      <c r="CD72" s="1266"/>
      <c r="CE72" s="1266"/>
      <c r="CF72" s="1266" t="s">
        <v>558</v>
      </c>
      <c r="CG72" s="1266"/>
      <c r="CH72" s="1266"/>
      <c r="CI72" s="1266"/>
      <c r="CJ72" s="1266"/>
      <c r="CK72" s="1266"/>
      <c r="CL72" s="1266"/>
      <c r="CM72" s="1266"/>
      <c r="CN72" s="1266" t="s">
        <v>559</v>
      </c>
      <c r="CO72" s="1266"/>
      <c r="CP72" s="1266"/>
      <c r="CQ72" s="1266"/>
      <c r="CR72" s="1266"/>
      <c r="CS72" s="1266"/>
      <c r="CT72" s="1266"/>
      <c r="CU72" s="1266"/>
      <c r="CV72" s="1266" t="s">
        <v>560</v>
      </c>
      <c r="CW72" s="1266"/>
      <c r="CX72" s="1266"/>
      <c r="CY72" s="1266"/>
      <c r="CZ72" s="1266"/>
      <c r="DA72" s="1266"/>
      <c r="DB72" s="1266"/>
      <c r="DC72" s="1266"/>
    </row>
    <row r="73" spans="2:107" x14ac:dyDescent="0.15">
      <c r="B73" s="372"/>
      <c r="G73" s="1272"/>
      <c r="H73" s="1272"/>
      <c r="I73" s="1272"/>
      <c r="J73" s="1272"/>
      <c r="K73" s="1282"/>
      <c r="L73" s="1282"/>
      <c r="M73" s="1282"/>
      <c r="N73" s="1282"/>
      <c r="AM73" s="381"/>
      <c r="AN73" s="1269" t="s">
        <v>598</v>
      </c>
      <c r="AO73" s="1269"/>
      <c r="AP73" s="1269"/>
      <c r="AQ73" s="1269"/>
      <c r="AR73" s="1269"/>
      <c r="AS73" s="1269"/>
      <c r="AT73" s="1269"/>
      <c r="AU73" s="1269"/>
      <c r="AV73" s="1269"/>
      <c r="AW73" s="1269"/>
      <c r="AX73" s="1269"/>
      <c r="AY73" s="1269"/>
      <c r="AZ73" s="1269"/>
      <c r="BA73" s="1269"/>
      <c r="BB73" s="1269" t="s">
        <v>599</v>
      </c>
      <c r="BC73" s="1269"/>
      <c r="BD73" s="1269"/>
      <c r="BE73" s="1269"/>
      <c r="BF73" s="1269"/>
      <c r="BG73" s="1269"/>
      <c r="BH73" s="1269"/>
      <c r="BI73" s="1269"/>
      <c r="BJ73" s="1269"/>
      <c r="BK73" s="1269"/>
      <c r="BL73" s="1269"/>
      <c r="BM73" s="1269"/>
      <c r="BN73" s="1269"/>
      <c r="BO73" s="1269"/>
      <c r="BP73" s="1267">
        <v>10.7</v>
      </c>
      <c r="BQ73" s="1267"/>
      <c r="BR73" s="1267"/>
      <c r="BS73" s="1267"/>
      <c r="BT73" s="1267"/>
      <c r="BU73" s="1267"/>
      <c r="BV73" s="1267"/>
      <c r="BW73" s="1267"/>
      <c r="BX73" s="1267">
        <v>9.6</v>
      </c>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82"/>
      <c r="L74" s="1282"/>
      <c r="M74" s="1282"/>
      <c r="N74" s="1282"/>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603</v>
      </c>
      <c r="BC75" s="1269"/>
      <c r="BD75" s="1269"/>
      <c r="BE75" s="1269"/>
      <c r="BF75" s="1269"/>
      <c r="BG75" s="1269"/>
      <c r="BH75" s="1269"/>
      <c r="BI75" s="1269"/>
      <c r="BJ75" s="1269"/>
      <c r="BK75" s="1269"/>
      <c r="BL75" s="1269"/>
      <c r="BM75" s="1269"/>
      <c r="BN75" s="1269"/>
      <c r="BO75" s="1269"/>
      <c r="BP75" s="1267">
        <v>9.5</v>
      </c>
      <c r="BQ75" s="1267"/>
      <c r="BR75" s="1267"/>
      <c r="BS75" s="1267"/>
      <c r="BT75" s="1267"/>
      <c r="BU75" s="1267"/>
      <c r="BV75" s="1267"/>
      <c r="BW75" s="1267"/>
      <c r="BX75" s="1267">
        <v>10</v>
      </c>
      <c r="BY75" s="1267"/>
      <c r="BZ75" s="1267"/>
      <c r="CA75" s="1267"/>
      <c r="CB75" s="1267"/>
      <c r="CC75" s="1267"/>
      <c r="CD75" s="1267"/>
      <c r="CE75" s="1267"/>
      <c r="CF75" s="1267">
        <v>10.199999999999999</v>
      </c>
      <c r="CG75" s="1267"/>
      <c r="CH75" s="1267"/>
      <c r="CI75" s="1267"/>
      <c r="CJ75" s="1267"/>
      <c r="CK75" s="1267"/>
      <c r="CL75" s="1267"/>
      <c r="CM75" s="1267"/>
      <c r="CN75" s="1267">
        <v>10</v>
      </c>
      <c r="CO75" s="1267"/>
      <c r="CP75" s="1267"/>
      <c r="CQ75" s="1267"/>
      <c r="CR75" s="1267"/>
      <c r="CS75" s="1267"/>
      <c r="CT75" s="1267"/>
      <c r="CU75" s="1267"/>
      <c r="CV75" s="1267">
        <v>10.6</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82"/>
      <c r="L77" s="1282"/>
      <c r="M77" s="1282"/>
      <c r="N77" s="1282"/>
      <c r="AN77" s="1266" t="s">
        <v>601</v>
      </c>
      <c r="AO77" s="1266"/>
      <c r="AP77" s="1266"/>
      <c r="AQ77" s="1266"/>
      <c r="AR77" s="1266"/>
      <c r="AS77" s="1266"/>
      <c r="AT77" s="1266"/>
      <c r="AU77" s="1266"/>
      <c r="AV77" s="1266"/>
      <c r="AW77" s="1266"/>
      <c r="AX77" s="1266"/>
      <c r="AY77" s="1266"/>
      <c r="AZ77" s="1266"/>
      <c r="BA77" s="1266"/>
      <c r="BB77" s="1269" t="s">
        <v>599</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82"/>
      <c r="L78" s="1282"/>
      <c r="M78" s="1282"/>
      <c r="N78" s="1282"/>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83"/>
      <c r="L79" s="1283"/>
      <c r="M79" s="1283"/>
      <c r="N79" s="1283"/>
      <c r="AN79" s="1266"/>
      <c r="AO79" s="1266"/>
      <c r="AP79" s="1266"/>
      <c r="AQ79" s="1266"/>
      <c r="AR79" s="1266"/>
      <c r="AS79" s="1266"/>
      <c r="AT79" s="1266"/>
      <c r="AU79" s="1266"/>
      <c r="AV79" s="1266"/>
      <c r="AW79" s="1266"/>
      <c r="AX79" s="1266"/>
      <c r="AY79" s="1266"/>
      <c r="AZ79" s="1266"/>
      <c r="BA79" s="1266"/>
      <c r="BB79" s="1269" t="s">
        <v>603</v>
      </c>
      <c r="BC79" s="1269"/>
      <c r="BD79" s="1269"/>
      <c r="BE79" s="1269"/>
      <c r="BF79" s="1269"/>
      <c r="BG79" s="1269"/>
      <c r="BH79" s="1269"/>
      <c r="BI79" s="1269"/>
      <c r="BJ79" s="1269"/>
      <c r="BK79" s="1269"/>
      <c r="BL79" s="1269"/>
      <c r="BM79" s="1269"/>
      <c r="BN79" s="1269"/>
      <c r="BO79" s="1269"/>
      <c r="BP79" s="1267">
        <v>7.1</v>
      </c>
      <c r="BQ79" s="1267"/>
      <c r="BR79" s="1267"/>
      <c r="BS79" s="1267"/>
      <c r="BT79" s="1267"/>
      <c r="BU79" s="1267"/>
      <c r="BV79" s="1267"/>
      <c r="BW79" s="1267"/>
      <c r="BX79" s="1267">
        <v>7.3</v>
      </c>
      <c r="BY79" s="1267"/>
      <c r="BZ79" s="1267"/>
      <c r="CA79" s="1267"/>
      <c r="CB79" s="1267"/>
      <c r="CC79" s="1267"/>
      <c r="CD79" s="1267"/>
      <c r="CE79" s="1267"/>
      <c r="CF79" s="1267">
        <v>7.4</v>
      </c>
      <c r="CG79" s="1267"/>
      <c r="CH79" s="1267"/>
      <c r="CI79" s="1267"/>
      <c r="CJ79" s="1267"/>
      <c r="CK79" s="1267"/>
      <c r="CL79" s="1267"/>
      <c r="CM79" s="1267"/>
      <c r="CN79" s="1267">
        <v>7.5</v>
      </c>
      <c r="CO79" s="1267"/>
      <c r="CP79" s="1267"/>
      <c r="CQ79" s="1267"/>
      <c r="CR79" s="1267"/>
      <c r="CS79" s="1267"/>
      <c r="CT79" s="1267"/>
      <c r="CU79" s="1267"/>
      <c r="CV79" s="1267">
        <v>7.5</v>
      </c>
      <c r="CW79" s="1267"/>
      <c r="CX79" s="1267"/>
      <c r="CY79" s="1267"/>
      <c r="CZ79" s="1267"/>
      <c r="DA79" s="1267"/>
      <c r="DB79" s="1267"/>
      <c r="DC79" s="1267"/>
    </row>
    <row r="80" spans="2:107" x14ac:dyDescent="0.15">
      <c r="B80" s="372"/>
      <c r="G80" s="1262"/>
      <c r="H80" s="1262"/>
      <c r="I80" s="1271"/>
      <c r="J80" s="1271"/>
      <c r="K80" s="1283"/>
      <c r="L80" s="1283"/>
      <c r="M80" s="1283"/>
      <c r="N80" s="1283"/>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WsAUyCyYSKb4xBKKBb2kuxQFyi4V8PVOWEXKZt8sJYCOyREvTSEf5Qas2K5A9lYIqmHmy33i4FVuFqcpmcoG2A==" saltValue="hR+HNxJJSCHrBv0gXvRM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0" verticalDpi="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55" zoomScaleNormal="100" zoomScaleSheetLayoutView="70" workbookViewId="0">
      <selection activeCell="Y125" sqref="Y125"/>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iurpm1ndCDYu3BOeSOlp0Kwc0P/HrE1u/IksgkQMsECjFN1eviJkC7bg9RpGm/zoBqG1vFGkYjje3sEpFLSjYg==" saltValue="+v4ESeCiWTk8QTUxGtEM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0"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84" zoomScaleNormal="100" zoomScaleSheetLayoutView="55" workbookViewId="0">
      <selection activeCell="BM94" sqref="BM9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J01RUisgIm5YKzNPHtBn4JlfBV5ykF/NLBxYjz/o6vs45WW4U0Wf6NfsdTgzAyq9ULdUNZN64lcx3cMhiPc3kA==" saltValue="vAY+wqGEqF8ch0bCkbum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0"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53</v>
      </c>
      <c r="E2" s="145"/>
      <c r="F2" s="146" t="s">
        <v>553</v>
      </c>
      <c r="G2" s="147"/>
      <c r="H2" s="148"/>
    </row>
    <row r="3" spans="1:8" x14ac:dyDescent="0.15">
      <c r="A3" s="144" t="s">
        <v>546</v>
      </c>
      <c r="B3" s="149"/>
      <c r="C3" s="150"/>
      <c r="D3" s="151">
        <v>358347</v>
      </c>
      <c r="E3" s="152"/>
      <c r="F3" s="153">
        <v>271581</v>
      </c>
      <c r="G3" s="154"/>
      <c r="H3" s="155"/>
    </row>
    <row r="4" spans="1:8" x14ac:dyDescent="0.15">
      <c r="A4" s="156"/>
      <c r="B4" s="157"/>
      <c r="C4" s="158"/>
      <c r="D4" s="159">
        <v>300507</v>
      </c>
      <c r="E4" s="160"/>
      <c r="F4" s="161">
        <v>117844</v>
      </c>
      <c r="G4" s="162"/>
      <c r="H4" s="163"/>
    </row>
    <row r="5" spans="1:8" x14ac:dyDescent="0.15">
      <c r="A5" s="144" t="s">
        <v>548</v>
      </c>
      <c r="B5" s="149"/>
      <c r="C5" s="150"/>
      <c r="D5" s="151">
        <v>661852</v>
      </c>
      <c r="E5" s="152"/>
      <c r="F5" s="153">
        <v>268375</v>
      </c>
      <c r="G5" s="154"/>
      <c r="H5" s="155"/>
    </row>
    <row r="6" spans="1:8" x14ac:dyDescent="0.15">
      <c r="A6" s="156"/>
      <c r="B6" s="157"/>
      <c r="C6" s="158"/>
      <c r="D6" s="159">
        <v>474559</v>
      </c>
      <c r="E6" s="160"/>
      <c r="F6" s="161">
        <v>119602</v>
      </c>
      <c r="G6" s="162"/>
      <c r="H6" s="163"/>
    </row>
    <row r="7" spans="1:8" x14ac:dyDescent="0.15">
      <c r="A7" s="144" t="s">
        <v>549</v>
      </c>
      <c r="B7" s="149"/>
      <c r="C7" s="150"/>
      <c r="D7" s="151">
        <v>284677</v>
      </c>
      <c r="E7" s="152"/>
      <c r="F7" s="153">
        <v>301035</v>
      </c>
      <c r="G7" s="154"/>
      <c r="H7" s="155"/>
    </row>
    <row r="8" spans="1:8" x14ac:dyDescent="0.15">
      <c r="A8" s="156"/>
      <c r="B8" s="157"/>
      <c r="C8" s="158"/>
      <c r="D8" s="159">
        <v>241506</v>
      </c>
      <c r="E8" s="160"/>
      <c r="F8" s="161">
        <v>154376</v>
      </c>
      <c r="G8" s="162"/>
      <c r="H8" s="163"/>
    </row>
    <row r="9" spans="1:8" x14ac:dyDescent="0.15">
      <c r="A9" s="144" t="s">
        <v>550</v>
      </c>
      <c r="B9" s="149"/>
      <c r="C9" s="150"/>
      <c r="D9" s="151">
        <v>351175</v>
      </c>
      <c r="E9" s="152"/>
      <c r="F9" s="153">
        <v>277467</v>
      </c>
      <c r="G9" s="154"/>
      <c r="H9" s="155"/>
    </row>
    <row r="10" spans="1:8" x14ac:dyDescent="0.15">
      <c r="A10" s="156"/>
      <c r="B10" s="157"/>
      <c r="C10" s="158"/>
      <c r="D10" s="159">
        <v>223747</v>
      </c>
      <c r="E10" s="160"/>
      <c r="F10" s="161">
        <v>128378</v>
      </c>
      <c r="G10" s="162"/>
      <c r="H10" s="163"/>
    </row>
    <row r="11" spans="1:8" x14ac:dyDescent="0.15">
      <c r="A11" s="144" t="s">
        <v>551</v>
      </c>
      <c r="B11" s="149"/>
      <c r="C11" s="150"/>
      <c r="D11" s="151">
        <v>340256</v>
      </c>
      <c r="E11" s="152"/>
      <c r="F11" s="153">
        <v>282256</v>
      </c>
      <c r="G11" s="154"/>
      <c r="H11" s="155"/>
    </row>
    <row r="12" spans="1:8" x14ac:dyDescent="0.15">
      <c r="A12" s="156"/>
      <c r="B12" s="157"/>
      <c r="C12" s="164"/>
      <c r="D12" s="159">
        <v>142474</v>
      </c>
      <c r="E12" s="160"/>
      <c r="F12" s="161">
        <v>145453</v>
      </c>
      <c r="G12" s="162"/>
      <c r="H12" s="163"/>
    </row>
    <row r="13" spans="1:8" x14ac:dyDescent="0.15">
      <c r="A13" s="144"/>
      <c r="B13" s="149"/>
      <c r="C13" s="165"/>
      <c r="D13" s="166">
        <v>399261</v>
      </c>
      <c r="E13" s="167"/>
      <c r="F13" s="168">
        <v>280143</v>
      </c>
      <c r="G13" s="169"/>
      <c r="H13" s="155"/>
    </row>
    <row r="14" spans="1:8" x14ac:dyDescent="0.15">
      <c r="A14" s="156"/>
      <c r="B14" s="157"/>
      <c r="C14" s="158"/>
      <c r="D14" s="159">
        <v>276559</v>
      </c>
      <c r="E14" s="160"/>
      <c r="F14" s="161">
        <v>133131</v>
      </c>
      <c r="G14" s="162"/>
      <c r="H14" s="163"/>
    </row>
    <row r="17" spans="1:11" x14ac:dyDescent="0.15">
      <c r="A17" s="140" t="s">
        <v>54</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55</v>
      </c>
      <c r="B19" s="170">
        <f>ROUND(VALUE(SUBSTITUTE(実質収支比率等に係る経年分析!F$48,"▲","-")),2)</f>
        <v>4.21</v>
      </c>
      <c r="C19" s="170">
        <f>ROUND(VALUE(SUBSTITUTE(実質収支比率等に係る経年分析!G$48,"▲","-")),2)</f>
        <v>3.16</v>
      </c>
      <c r="D19" s="170">
        <f>ROUND(VALUE(SUBSTITUTE(実質収支比率等に係る経年分析!H$48,"▲","-")),2)</f>
        <v>3.03</v>
      </c>
      <c r="E19" s="170">
        <f>ROUND(VALUE(SUBSTITUTE(実質収支比率等に係る経年分析!I$48,"▲","-")),2)</f>
        <v>2.74</v>
      </c>
      <c r="F19" s="170">
        <f>ROUND(VALUE(SUBSTITUTE(実質収支比率等に係る経年分析!J$48,"▲","-")),2)</f>
        <v>2.74</v>
      </c>
    </row>
    <row r="20" spans="1:11" x14ac:dyDescent="0.15">
      <c r="A20" s="170" t="s">
        <v>56</v>
      </c>
      <c r="B20" s="170">
        <f>ROUND(VALUE(SUBSTITUTE(実質収支比率等に係る経年分析!F$47,"▲","-")),2)</f>
        <v>29.54</v>
      </c>
      <c r="C20" s="170">
        <f>ROUND(VALUE(SUBSTITUTE(実質収支比率等に係る経年分析!G$47,"▲","-")),2)</f>
        <v>30.31</v>
      </c>
      <c r="D20" s="170">
        <f>ROUND(VALUE(SUBSTITUTE(実質収支比率等に係る経年分析!H$47,"▲","-")),2)</f>
        <v>28.93</v>
      </c>
      <c r="E20" s="170">
        <f>ROUND(VALUE(SUBSTITUTE(実質収支比率等に係る経年分析!I$47,"▲","-")),2)</f>
        <v>25.68</v>
      </c>
      <c r="F20" s="170">
        <f>ROUND(VALUE(SUBSTITUTE(実質収支比率等に係る経年分析!J$47,"▲","-")),2)</f>
        <v>25.95</v>
      </c>
    </row>
    <row r="21" spans="1:11" x14ac:dyDescent="0.15">
      <c r="A21" s="170" t="s">
        <v>57</v>
      </c>
      <c r="B21" s="170">
        <f>IF(ISNUMBER(VALUE(SUBSTITUTE(実質収支比率等に係る経年分析!F$49,"▲","-"))),ROUND(VALUE(SUBSTITUTE(実質収支比率等に係る経年分析!F$49,"▲","-")),2),NA())</f>
        <v>-7.4</v>
      </c>
      <c r="C21" s="170">
        <f>IF(ISNUMBER(VALUE(SUBSTITUTE(実質収支比率等に係る経年分析!G$49,"▲","-"))),ROUND(VALUE(SUBSTITUTE(実質収支比率等に係る経年分析!G$49,"▲","-")),2),NA())</f>
        <v>-0.87</v>
      </c>
      <c r="D21" s="170">
        <f>IF(ISNUMBER(VALUE(SUBSTITUTE(実質収支比率等に係る経年分析!H$49,"▲","-"))),ROUND(VALUE(SUBSTITUTE(実質収支比率等に係る経年分析!H$49,"▲","-")),2),NA())</f>
        <v>0.02</v>
      </c>
      <c r="E21" s="170">
        <f>IF(ISNUMBER(VALUE(SUBSTITUTE(実質収支比率等に係る経年分析!I$49,"▲","-"))),ROUND(VALUE(SUBSTITUTE(実質収支比率等に係る経年分析!I$49,"▲","-")),2),NA())</f>
        <v>0.05</v>
      </c>
      <c r="F21" s="170">
        <f>IF(ISNUMBER(VALUE(SUBSTITUTE(実質収支比率等に係る経年分析!J$49,"▲","-"))),ROUND(VALUE(SUBSTITUTE(実質収支比率等に係る経年分析!J$49,"▲","-")),2),NA())</f>
        <v>-0.02</v>
      </c>
    </row>
    <row r="24" spans="1:11" x14ac:dyDescent="0.15">
      <c r="A24" s="140" t="s">
        <v>58</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59</v>
      </c>
      <c r="C26" s="171" t="s">
        <v>60</v>
      </c>
      <c r="D26" s="171" t="s">
        <v>59</v>
      </c>
      <c r="E26" s="171" t="s">
        <v>60</v>
      </c>
      <c r="F26" s="171" t="s">
        <v>59</v>
      </c>
      <c r="G26" s="171" t="s">
        <v>60</v>
      </c>
      <c r="H26" s="171" t="s">
        <v>59</v>
      </c>
      <c r="I26" s="171" t="s">
        <v>60</v>
      </c>
      <c r="J26" s="171" t="s">
        <v>59</v>
      </c>
      <c r="K26" s="171" t="s">
        <v>60</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0.01</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町立診療所事業特別会計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0.02</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0.03</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0.02</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0.02</v>
      </c>
    </row>
    <row r="31" spans="1:11" x14ac:dyDescent="0.15">
      <c r="A31" s="171" t="str">
        <f>IF(連結実質赤字比率に係る赤字・黒字の構成分析!C$39="",NA(),連結実質赤字比率に係る赤字・黒字の構成分析!C$39)</f>
        <v>特別養護老人ホーム事業特別会計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0.03</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0.03</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0.26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0.28999999999999998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0.16</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0.35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0.14000000000000001</v>
      </c>
    </row>
    <row r="33" spans="1:16" x14ac:dyDescent="0.15">
      <c r="A33" s="171" t="str">
        <f>IF(連結実質赤字比率に係る赤字・黒字の構成分析!C$37="",NA(),連結実質赤字比率に係る赤字・黒字の構成分析!C$37)</f>
        <v>農業集落排水事業及び個別排水処理事業特別会計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0.01</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0.01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0.01</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0.19</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0.33</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0.61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0.61</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4.18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3.12</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2.71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2.7</v>
      </c>
    </row>
    <row r="36" spans="1:16" x14ac:dyDescent="0.15">
      <c r="A36" s="171" t="str">
        <f>IF(連結実質赤字比率に係る赤字・黒字の構成分析!C$34="",NA(),連結実質赤字比率に係る赤字・黒字の構成分析!C$34)</f>
        <v>簡易水道事業会計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4.8499999999999996</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5.32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5.52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4.8899999999999997</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4.59</v>
      </c>
    </row>
    <row r="39" spans="1:16" x14ac:dyDescent="0.15">
      <c r="A39" s="140" t="s">
        <v>61</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15">
      <c r="A42" s="172" t="s">
        <v>64</v>
      </c>
      <c r="B42" s="172"/>
      <c r="C42" s="172"/>
      <c r="D42" s="172">
        <f>'実質公債費比率（分子）の構造'!K$52</f>
        <v>327</v>
      </c>
      <c r="E42" s="172"/>
      <c r="F42" s="172"/>
      <c r="G42" s="172">
        <f>'実質公債費比率（分子）の構造'!L$52</f>
        <v>292</v>
      </c>
      <c r="H42" s="172"/>
      <c r="I42" s="172"/>
      <c r="J42" s="172">
        <f>'実質公債費比率（分子）の構造'!M$52</f>
        <v>308</v>
      </c>
      <c r="K42" s="172"/>
      <c r="L42" s="172"/>
      <c r="M42" s="172">
        <f>'実質公債費比率（分子）の構造'!N$52</f>
        <v>358</v>
      </c>
      <c r="N42" s="172"/>
      <c r="O42" s="172"/>
      <c r="P42" s="172">
        <f>'実質公債費比率（分子）の構造'!O$52</f>
        <v>393</v>
      </c>
    </row>
    <row r="43" spans="1:16" x14ac:dyDescent="0.15">
      <c r="A43" s="172" t="s">
        <v>65</v>
      </c>
      <c r="B43" s="172">
        <f>'実質公債費比率（分子）の構造'!K$51</f>
        <v>1</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66</v>
      </c>
      <c r="B44" s="172">
        <f>'実質公債費比率（分子）の構造'!K$50</f>
        <v>1</v>
      </c>
      <c r="C44" s="172"/>
      <c r="D44" s="172"/>
      <c r="E44" s="172">
        <f>'実質公債費比率（分子）の構造'!L$50</f>
        <v>2</v>
      </c>
      <c r="F44" s="172"/>
      <c r="G44" s="172"/>
      <c r="H44" s="172">
        <f>'実質公債費比率（分子）の構造'!M$50</f>
        <v>10</v>
      </c>
      <c r="I44" s="172"/>
      <c r="J44" s="172"/>
      <c r="K44" s="172">
        <f>'実質公債費比率（分子）の構造'!N$50</f>
        <v>11</v>
      </c>
      <c r="L44" s="172"/>
      <c r="M44" s="172"/>
      <c r="N44" s="172">
        <f>'実質公債費比率（分子）の構造'!O$50</f>
        <v>19</v>
      </c>
      <c r="O44" s="172"/>
      <c r="P44" s="172"/>
    </row>
    <row r="45" spans="1:16" x14ac:dyDescent="0.15">
      <c r="A45" s="172" t="s">
        <v>67</v>
      </c>
      <c r="B45" s="172">
        <f>'実質公債費比率（分子）の構造'!K$49</f>
        <v>2</v>
      </c>
      <c r="C45" s="172"/>
      <c r="D45" s="172"/>
      <c r="E45" s="172">
        <f>'実質公債費比率（分子）の構造'!L$49</f>
        <v>2</v>
      </c>
      <c r="F45" s="172"/>
      <c r="G45" s="172"/>
      <c r="H45" s="172">
        <f>'実質公債費比率（分子）の構造'!M$49</f>
        <v>2</v>
      </c>
      <c r="I45" s="172"/>
      <c r="J45" s="172"/>
      <c r="K45" s="172">
        <f>'実質公債費比率（分子）の構造'!N$49</f>
        <v>2</v>
      </c>
      <c r="L45" s="172"/>
      <c r="M45" s="172"/>
      <c r="N45" s="172">
        <f>'実質公債費比率（分子）の構造'!O$49</f>
        <v>2</v>
      </c>
      <c r="O45" s="172"/>
      <c r="P45" s="172"/>
    </row>
    <row r="46" spans="1:16" x14ac:dyDescent="0.15">
      <c r="A46" s="172" t="s">
        <v>68</v>
      </c>
      <c r="B46" s="172">
        <f>'実質公債費比率（分子）の構造'!K$48</f>
        <v>47</v>
      </c>
      <c r="C46" s="172"/>
      <c r="D46" s="172"/>
      <c r="E46" s="172">
        <f>'実質公債費比率（分子）の構造'!L$48</f>
        <v>52</v>
      </c>
      <c r="F46" s="172"/>
      <c r="G46" s="172"/>
      <c r="H46" s="172">
        <f>'実質公債費比率（分子）の構造'!M$48</f>
        <v>53</v>
      </c>
      <c r="I46" s="172"/>
      <c r="J46" s="172"/>
      <c r="K46" s="172">
        <f>'実質公債費比率（分子）の構造'!N$48</f>
        <v>55</v>
      </c>
      <c r="L46" s="172"/>
      <c r="M46" s="172"/>
      <c r="N46" s="172">
        <f>'実質公債費比率（分子）の構造'!O$48</f>
        <v>58</v>
      </c>
      <c r="O46" s="172"/>
      <c r="P46" s="172"/>
    </row>
    <row r="47" spans="1:16" x14ac:dyDescent="0.15">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416</v>
      </c>
      <c r="C49" s="172"/>
      <c r="D49" s="172"/>
      <c r="E49" s="172">
        <f>'実質公債費比率（分子）の構造'!L$45</f>
        <v>367</v>
      </c>
      <c r="F49" s="172"/>
      <c r="G49" s="172"/>
      <c r="H49" s="172">
        <f>'実質公債費比率（分子）の構造'!M$45</f>
        <v>395</v>
      </c>
      <c r="I49" s="172"/>
      <c r="J49" s="172"/>
      <c r="K49" s="172">
        <f>'実質公債費比率（分子）の構造'!N$45</f>
        <v>446</v>
      </c>
      <c r="L49" s="172"/>
      <c r="M49" s="172"/>
      <c r="N49" s="172">
        <f>'実質公債費比率（分子）の構造'!O$45</f>
        <v>489</v>
      </c>
      <c r="O49" s="172"/>
      <c r="P49" s="172"/>
    </row>
    <row r="50" spans="1:16" x14ac:dyDescent="0.15">
      <c r="A50" s="172" t="s">
        <v>72</v>
      </c>
      <c r="B50" s="172" t="e">
        <f>NA()</f>
        <v>#N/A</v>
      </c>
      <c r="C50" s="172">
        <f>IF(ISNUMBER('実質公債費比率（分子）の構造'!K$53),'実質公債費比率（分子）の構造'!K$53,NA())</f>
        <v>140</v>
      </c>
      <c r="D50" s="172" t="e">
        <f>NA()</f>
        <v>#N/A</v>
      </c>
      <c r="E50" s="172" t="e">
        <f>NA()</f>
        <v>#N/A</v>
      </c>
      <c r="F50" s="172">
        <f>IF(ISNUMBER('実質公債費比率（分子）の構造'!L$53),'実質公債費比率（分子）の構造'!L$53,NA())</f>
        <v>131</v>
      </c>
      <c r="G50" s="172" t="e">
        <f>NA()</f>
        <v>#N/A</v>
      </c>
      <c r="H50" s="172" t="e">
        <f>NA()</f>
        <v>#N/A</v>
      </c>
      <c r="I50" s="172">
        <f>IF(ISNUMBER('実質公債費比率（分子）の構造'!M$53),'実質公債費比率（分子）の構造'!M$53,NA())</f>
        <v>152</v>
      </c>
      <c r="J50" s="172" t="e">
        <f>NA()</f>
        <v>#N/A</v>
      </c>
      <c r="K50" s="172" t="e">
        <f>NA()</f>
        <v>#N/A</v>
      </c>
      <c r="L50" s="172">
        <f>IF(ISNUMBER('実質公債費比率（分子）の構造'!N$53),'実質公債費比率（分子）の構造'!N$53,NA())</f>
        <v>156</v>
      </c>
      <c r="M50" s="172" t="e">
        <f>NA()</f>
        <v>#N/A</v>
      </c>
      <c r="N50" s="172" t="e">
        <f>NA()</f>
        <v>#N/A</v>
      </c>
      <c r="O50" s="172">
        <f>IF(ISNUMBER('実質公債費比率（分子）の構造'!O$53),'実質公債費比率（分子）の構造'!O$53,NA())</f>
        <v>175</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44</v>
      </c>
      <c r="B56" s="171"/>
      <c r="C56" s="171"/>
      <c r="D56" s="171">
        <f>'将来負担比率（分子）の構造'!I$52</f>
        <v>3126</v>
      </c>
      <c r="E56" s="171"/>
      <c r="F56" s="171"/>
      <c r="G56" s="171">
        <f>'将来負担比率（分子）の構造'!J$52</f>
        <v>3489</v>
      </c>
      <c r="H56" s="171"/>
      <c r="I56" s="171"/>
      <c r="J56" s="171">
        <f>'将来負担比率（分子）の構造'!K$52</f>
        <v>3537</v>
      </c>
      <c r="K56" s="171"/>
      <c r="L56" s="171"/>
      <c r="M56" s="171">
        <f>'将来負担比率（分子）の構造'!L$52</f>
        <v>3516</v>
      </c>
      <c r="N56" s="171"/>
      <c r="O56" s="171"/>
      <c r="P56" s="171">
        <f>'将来負担比率（分子）の構造'!M$52</f>
        <v>3422</v>
      </c>
    </row>
    <row r="57" spans="1:16" x14ac:dyDescent="0.15">
      <c r="A57" s="171" t="s">
        <v>43</v>
      </c>
      <c r="B57" s="171"/>
      <c r="C57" s="171"/>
      <c r="D57" s="171">
        <f>'将来負担比率（分子）の構造'!I$51</f>
        <v>615</v>
      </c>
      <c r="E57" s="171"/>
      <c r="F57" s="171"/>
      <c r="G57" s="171">
        <f>'将来負担比率（分子）の構造'!J$51</f>
        <v>639</v>
      </c>
      <c r="H57" s="171"/>
      <c r="I57" s="171"/>
      <c r="J57" s="171">
        <f>'将来負担比率（分子）の構造'!K$51</f>
        <v>559</v>
      </c>
      <c r="K57" s="171"/>
      <c r="L57" s="171"/>
      <c r="M57" s="171">
        <f>'将来負担比率（分子）の構造'!L$51</f>
        <v>526</v>
      </c>
      <c r="N57" s="171"/>
      <c r="O57" s="171"/>
      <c r="P57" s="171">
        <f>'将来負担比率（分子）の構造'!M$51</f>
        <v>503</v>
      </c>
    </row>
    <row r="58" spans="1:16" x14ac:dyDescent="0.15">
      <c r="A58" s="171" t="s">
        <v>42</v>
      </c>
      <c r="B58" s="171"/>
      <c r="C58" s="171"/>
      <c r="D58" s="171">
        <f>'将来負担比率（分子）の構造'!I$50</f>
        <v>1359</v>
      </c>
      <c r="E58" s="171"/>
      <c r="F58" s="171"/>
      <c r="G58" s="171">
        <f>'将来負担比率（分子）の構造'!J$50</f>
        <v>1526</v>
      </c>
      <c r="H58" s="171"/>
      <c r="I58" s="171"/>
      <c r="J58" s="171">
        <f>'将来負担比率（分子）の構造'!K$50</f>
        <v>1835</v>
      </c>
      <c r="K58" s="171"/>
      <c r="L58" s="171"/>
      <c r="M58" s="171">
        <f>'将来負担比率（分子）の構造'!L$50</f>
        <v>2090</v>
      </c>
      <c r="N58" s="171"/>
      <c r="O58" s="171"/>
      <c r="P58" s="171">
        <f>'将来負担比率（分子）の構造'!M$50</f>
        <v>2235</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f>'将来負担比率（分子）の構造'!I$46</f>
        <v>16</v>
      </c>
      <c r="C61" s="171"/>
      <c r="D61" s="171"/>
      <c r="E61" s="171">
        <f>'将来負担比率（分子）の構造'!J$46</f>
        <v>8</v>
      </c>
      <c r="F61" s="171"/>
      <c r="G61" s="171"/>
      <c r="H61" s="171">
        <f>'将来負担比率（分子）の構造'!K$46</f>
        <v>0</v>
      </c>
      <c r="I61" s="171"/>
      <c r="J61" s="171"/>
      <c r="K61" s="171">
        <f>'将来負担比率（分子）の構造'!L$46</f>
        <v>0</v>
      </c>
      <c r="L61" s="171"/>
      <c r="M61" s="171"/>
      <c r="N61" s="171">
        <f>'将来負担比率（分子）の構造'!M$46</f>
        <v>0</v>
      </c>
      <c r="O61" s="171"/>
      <c r="P61" s="171"/>
    </row>
    <row r="62" spans="1:16" x14ac:dyDescent="0.15">
      <c r="A62" s="171" t="s">
        <v>36</v>
      </c>
      <c r="B62" s="171">
        <f>'将来負担比率（分子）の構造'!I$45</f>
        <v>282</v>
      </c>
      <c r="C62" s="171"/>
      <c r="D62" s="171"/>
      <c r="E62" s="171">
        <f>'将来負担比率（分子）の構造'!J$45</f>
        <v>256</v>
      </c>
      <c r="F62" s="171"/>
      <c r="G62" s="171"/>
      <c r="H62" s="171">
        <f>'将来負担比率（分子）の構造'!K$45</f>
        <v>248</v>
      </c>
      <c r="I62" s="171"/>
      <c r="J62" s="171"/>
      <c r="K62" s="171">
        <f>'将来負担比率（分子）の構造'!L$45</f>
        <v>253</v>
      </c>
      <c r="L62" s="171"/>
      <c r="M62" s="171"/>
      <c r="N62" s="171">
        <f>'将来負担比率（分子）の構造'!M$45</f>
        <v>263</v>
      </c>
      <c r="O62" s="171"/>
      <c r="P62" s="171"/>
    </row>
    <row r="63" spans="1:16" x14ac:dyDescent="0.15">
      <c r="A63" s="171" t="s">
        <v>35</v>
      </c>
      <c r="B63" s="171">
        <f>'将来負担比率（分子）の構造'!I$44</f>
        <v>14</v>
      </c>
      <c r="C63" s="171"/>
      <c r="D63" s="171"/>
      <c r="E63" s="171">
        <f>'将来負担比率（分子）の構造'!J$44</f>
        <v>12</v>
      </c>
      <c r="F63" s="171"/>
      <c r="G63" s="171"/>
      <c r="H63" s="171">
        <f>'将来負担比率（分子）の構造'!K$44</f>
        <v>10</v>
      </c>
      <c r="I63" s="171"/>
      <c r="J63" s="171"/>
      <c r="K63" s="171">
        <f>'将来負担比率（分子）の構造'!L$44</f>
        <v>9</v>
      </c>
      <c r="L63" s="171"/>
      <c r="M63" s="171"/>
      <c r="N63" s="171">
        <f>'将来負担比率（分子）の構造'!M$44</f>
        <v>7</v>
      </c>
      <c r="O63" s="171"/>
      <c r="P63" s="171"/>
    </row>
    <row r="64" spans="1:16" x14ac:dyDescent="0.15">
      <c r="A64" s="171" t="s">
        <v>34</v>
      </c>
      <c r="B64" s="171">
        <f>'将来負担比率（分子）の構造'!I$43</f>
        <v>548</v>
      </c>
      <c r="C64" s="171"/>
      <c r="D64" s="171"/>
      <c r="E64" s="171">
        <f>'将来負担比率（分子）の構造'!J$43</f>
        <v>587</v>
      </c>
      <c r="F64" s="171"/>
      <c r="G64" s="171"/>
      <c r="H64" s="171">
        <f>'将来負担比率（分子）の構造'!K$43</f>
        <v>581</v>
      </c>
      <c r="I64" s="171"/>
      <c r="J64" s="171"/>
      <c r="K64" s="171">
        <f>'将来負担比率（分子）の構造'!L$43</f>
        <v>553</v>
      </c>
      <c r="L64" s="171"/>
      <c r="M64" s="171"/>
      <c r="N64" s="171">
        <f>'将来負担比率（分子）の構造'!M$43</f>
        <v>561</v>
      </c>
      <c r="O64" s="171"/>
      <c r="P64" s="171"/>
    </row>
    <row r="65" spans="1:16" x14ac:dyDescent="0.15">
      <c r="A65" s="171" t="s">
        <v>33</v>
      </c>
      <c r="B65" s="171">
        <f>'将来負担比率（分子）の構造'!I$42</f>
        <v>9</v>
      </c>
      <c r="C65" s="171"/>
      <c r="D65" s="171"/>
      <c r="E65" s="171">
        <f>'将来負担比率（分子）の構造'!J$42</f>
        <v>38</v>
      </c>
      <c r="F65" s="171"/>
      <c r="G65" s="171"/>
      <c r="H65" s="171">
        <f>'将来負担比率（分子）の構造'!K$42</f>
        <v>31</v>
      </c>
      <c r="I65" s="171"/>
      <c r="J65" s="171"/>
      <c r="K65" s="171">
        <f>'将来負担比率（分子）の構造'!L$42</f>
        <v>41</v>
      </c>
      <c r="L65" s="171"/>
      <c r="M65" s="171"/>
      <c r="N65" s="171">
        <f>'将来負担比率（分子）の構造'!M$42</f>
        <v>51</v>
      </c>
      <c r="O65" s="171"/>
      <c r="P65" s="171"/>
    </row>
    <row r="66" spans="1:16" x14ac:dyDescent="0.15">
      <c r="A66" s="171" t="s">
        <v>32</v>
      </c>
      <c r="B66" s="171">
        <f>'将来負担比率（分子）の構造'!I$41</f>
        <v>4378</v>
      </c>
      <c r="C66" s="171"/>
      <c r="D66" s="171"/>
      <c r="E66" s="171">
        <f>'将来負担比率（分子）の構造'!J$41</f>
        <v>4885</v>
      </c>
      <c r="F66" s="171"/>
      <c r="G66" s="171"/>
      <c r="H66" s="171">
        <f>'将来負担比率（分子）の構造'!K$41</f>
        <v>4885</v>
      </c>
      <c r="I66" s="171"/>
      <c r="J66" s="171"/>
      <c r="K66" s="171">
        <f>'将来負担比率（分子）の構造'!L$41</f>
        <v>4885</v>
      </c>
      <c r="L66" s="171"/>
      <c r="M66" s="171"/>
      <c r="N66" s="171">
        <f>'将来負担比率（分子）の構造'!M$41</f>
        <v>4755</v>
      </c>
      <c r="O66" s="171"/>
      <c r="P66" s="171"/>
    </row>
    <row r="67" spans="1:16" x14ac:dyDescent="0.15">
      <c r="A67" s="171" t="s">
        <v>76</v>
      </c>
      <c r="B67" s="171" t="e">
        <f>NA()</f>
        <v>#N/A</v>
      </c>
      <c r="C67" s="171">
        <f>IF(ISNUMBER('将来負担比率（分子）の構造'!I$53), IF('将来負担比率（分子）の構造'!I$53 &lt; 0, 0, '将来負担比率（分子）の構造'!I$53), NA())</f>
        <v>146</v>
      </c>
      <c r="D67" s="171" t="e">
        <f>NA()</f>
        <v>#N/A</v>
      </c>
      <c r="E67" s="171" t="e">
        <f>NA()</f>
        <v>#N/A</v>
      </c>
      <c r="F67" s="171">
        <f>IF(ISNUMBER('将来負担比率（分子）の構造'!J$53), IF('将来負担比率（分子）の構造'!J$53 &lt; 0, 0, '将来負担比率（分子）の構造'!J$53), NA())</f>
        <v>131</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485</v>
      </c>
      <c r="C72" s="175">
        <f>基金残高に係る経年分析!G55</f>
        <v>485</v>
      </c>
      <c r="D72" s="175">
        <f>基金残高に係る経年分析!H55</f>
        <v>486</v>
      </c>
    </row>
    <row r="73" spans="1:16" x14ac:dyDescent="0.15">
      <c r="A73" s="174" t="s">
        <v>79</v>
      </c>
      <c r="B73" s="175">
        <f>基金残高に係る経年分析!F56</f>
        <v>286</v>
      </c>
      <c r="C73" s="175">
        <f>基金残高に係る経年分析!G56</f>
        <v>370</v>
      </c>
      <c r="D73" s="175">
        <f>基金残高に係る経年分析!H56</f>
        <v>465</v>
      </c>
    </row>
    <row r="74" spans="1:16" x14ac:dyDescent="0.15">
      <c r="A74" s="174" t="s">
        <v>80</v>
      </c>
      <c r="B74" s="175">
        <f>基金残高に係る経年分析!F57</f>
        <v>1009</v>
      </c>
      <c r="C74" s="175">
        <f>基金残高に係る経年分析!G57</f>
        <v>1172</v>
      </c>
      <c r="D74" s="175">
        <f>基金残高に係る経年分析!H57</f>
        <v>1224</v>
      </c>
    </row>
  </sheetData>
  <sheetProtection algorithmName="SHA-512" hashValue="DR9VBL2VoBdx0ol3gmzSKehO3h0nJLdazg206/Q6IzfOLwyOnIWxLOV6flw5gw4nUjJWeLVOEMt3D2ATTg8xWw==" saltValue="Pqfcvrmg4FO8PpwSykN2B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2025-03-03T06:36:32Z</cp:lastPrinted>
  <dcterms:created xsi:type="dcterms:W3CDTF">2024-03-14T00:42:47Z</dcterms:created>
  <dcterms:modified xsi:type="dcterms:W3CDTF">2025-03-03T07:00:39Z</dcterms:modified>
  <cp:category/>
</cp:coreProperties>
</file>